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e\Dropbox\ICSA Meetings\2016.01.09 Winter Meeting Documents\"/>
    </mc:Choice>
  </mc:AlternateContent>
  <bookViews>
    <workbookView xWindow="0" yWindow="0" windowWidth="23040" windowHeight="9192"/>
  </bookViews>
  <sheets>
    <sheet name="Current system" sheetId="2" r:id="rId1"/>
    <sheet name="Proposed system" sheetId="3" r:id="rId2"/>
    <sheet name="Hypothetical 2x MR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" l="1"/>
  <c r="G27" i="4"/>
  <c r="B18" i="4"/>
  <c r="B12" i="4"/>
  <c r="G5" i="4"/>
  <c r="G35" i="4" s="1"/>
  <c r="F5" i="4"/>
  <c r="F38" i="4" s="1"/>
  <c r="E5" i="4"/>
  <c r="E26" i="4" s="1"/>
  <c r="D5" i="4"/>
  <c r="D39" i="4" s="1"/>
  <c r="C5" i="4"/>
  <c r="C41" i="4" s="1"/>
  <c r="B5" i="4"/>
  <c r="B35" i="4" s="1"/>
  <c r="V31" i="2"/>
  <c r="U31" i="2"/>
  <c r="S31" i="2"/>
  <c r="S30" i="2"/>
  <c r="R30" i="2"/>
  <c r="S29" i="2"/>
  <c r="Q29" i="2"/>
  <c r="S28" i="2"/>
  <c r="S22" i="2"/>
  <c r="R22" i="2"/>
  <c r="S20" i="2"/>
  <c r="Q20" i="2"/>
  <c r="V14" i="2"/>
  <c r="R14" i="2"/>
  <c r="Q13" i="2"/>
  <c r="R12" i="2"/>
  <c r="G45" i="3"/>
  <c r="F45" i="3"/>
  <c r="U31" i="3" s="1"/>
  <c r="E45" i="3"/>
  <c r="D45" i="3"/>
  <c r="S30" i="3" s="1"/>
  <c r="C45" i="3"/>
  <c r="R30" i="3" s="1"/>
  <c r="B45" i="3"/>
  <c r="Q29" i="3" s="1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Q15" i="3" s="1"/>
  <c r="B22" i="3"/>
  <c r="B21" i="3"/>
  <c r="B20" i="3"/>
  <c r="Q12" i="3" s="1"/>
  <c r="B19" i="3"/>
  <c r="B18" i="3"/>
  <c r="B17" i="3"/>
  <c r="Q28" i="3" s="1"/>
  <c r="B16" i="3"/>
  <c r="Q4" i="3" s="1"/>
  <c r="B15" i="3"/>
  <c r="B14" i="3"/>
  <c r="B13" i="3"/>
  <c r="Q21" i="3" s="1"/>
  <c r="B12" i="3"/>
  <c r="B11" i="3"/>
  <c r="Q23" i="3" s="1"/>
  <c r="B10" i="3"/>
  <c r="Q31" i="3" s="1"/>
  <c r="B9" i="3"/>
  <c r="Q22" i="3" s="1"/>
  <c r="D9" i="3"/>
  <c r="S13" i="3" s="1"/>
  <c r="D10" i="3"/>
  <c r="D6" i="3" s="1"/>
  <c r="D11" i="3"/>
  <c r="S21" i="3" s="1"/>
  <c r="D12" i="3"/>
  <c r="S6" i="3" s="1"/>
  <c r="D13" i="3"/>
  <c r="S4" i="3" s="1"/>
  <c r="D14" i="3"/>
  <c r="S7" i="3" s="1"/>
  <c r="D15" i="3"/>
  <c r="S14" i="3" s="1"/>
  <c r="D16" i="3"/>
  <c r="D17" i="3"/>
  <c r="D18" i="3"/>
  <c r="D19" i="3"/>
  <c r="D20" i="3"/>
  <c r="D21" i="3"/>
  <c r="D22" i="3"/>
  <c r="D23" i="3"/>
  <c r="D24" i="3"/>
  <c r="F24" i="3"/>
  <c r="D25" i="3"/>
  <c r="F25" i="3"/>
  <c r="D26" i="3"/>
  <c r="F26" i="3"/>
  <c r="D27" i="3"/>
  <c r="F27" i="3"/>
  <c r="D28" i="3"/>
  <c r="F28" i="3"/>
  <c r="D29" i="3"/>
  <c r="F29" i="3"/>
  <c r="D30" i="3"/>
  <c r="F30" i="3"/>
  <c r="D31" i="3"/>
  <c r="F31" i="3"/>
  <c r="D32" i="3"/>
  <c r="F32" i="3"/>
  <c r="D33" i="3"/>
  <c r="F33" i="3"/>
  <c r="D34" i="3"/>
  <c r="F34" i="3"/>
  <c r="D35" i="3"/>
  <c r="F35" i="3"/>
  <c r="D36" i="3"/>
  <c r="F36" i="3"/>
  <c r="D37" i="3"/>
  <c r="F37" i="3"/>
  <c r="D38" i="3"/>
  <c r="F38" i="3"/>
  <c r="D39" i="3"/>
  <c r="F39" i="3"/>
  <c r="D40" i="3"/>
  <c r="F40" i="3"/>
  <c r="D41" i="3"/>
  <c r="F41" i="3"/>
  <c r="D42" i="3"/>
  <c r="F42" i="3"/>
  <c r="D43" i="3"/>
  <c r="F43" i="3"/>
  <c r="D44" i="3"/>
  <c r="F44" i="3"/>
  <c r="G5" i="3"/>
  <c r="F5" i="3"/>
  <c r="F9" i="3" s="1"/>
  <c r="U23" i="3" s="1"/>
  <c r="E5" i="3"/>
  <c r="E9" i="3" s="1"/>
  <c r="D5" i="3"/>
  <c r="C5" i="3"/>
  <c r="C21" i="3" s="1"/>
  <c r="B5" i="3"/>
  <c r="Q7" i="2"/>
  <c r="V6" i="2"/>
  <c r="R6" i="2"/>
  <c r="R4" i="2"/>
  <c r="G17" i="2"/>
  <c r="C31" i="2"/>
  <c r="G34" i="2"/>
  <c r="D39" i="2"/>
  <c r="C9" i="2"/>
  <c r="G5" i="2"/>
  <c r="G11" i="2" s="1"/>
  <c r="F5" i="2"/>
  <c r="F15" i="2" s="1"/>
  <c r="E5" i="2"/>
  <c r="D5" i="2"/>
  <c r="C5" i="2"/>
  <c r="C11" i="2" s="1"/>
  <c r="R28" i="2" s="1"/>
  <c r="B5" i="2"/>
  <c r="B14" i="2" s="1"/>
  <c r="D31" i="2" l="1"/>
  <c r="D33" i="2"/>
  <c r="D41" i="2"/>
  <c r="D24" i="2"/>
  <c r="R20" i="2"/>
  <c r="R13" i="2"/>
  <c r="R31" i="2"/>
  <c r="C37" i="3"/>
  <c r="C10" i="3"/>
  <c r="R21" i="3" s="1"/>
  <c r="C14" i="3"/>
  <c r="R29" i="3" s="1"/>
  <c r="C18" i="3"/>
  <c r="C22" i="3"/>
  <c r="C26" i="3"/>
  <c r="C30" i="3"/>
  <c r="C34" i="3"/>
  <c r="C38" i="3"/>
  <c r="C42" i="3"/>
  <c r="C11" i="3"/>
  <c r="R28" i="3" s="1"/>
  <c r="C15" i="3"/>
  <c r="C19" i="3"/>
  <c r="C23" i="3"/>
  <c r="C27" i="3"/>
  <c r="C31" i="3"/>
  <c r="C35" i="3"/>
  <c r="C39" i="3"/>
  <c r="C43" i="3"/>
  <c r="C12" i="3"/>
  <c r="C16" i="3"/>
  <c r="C20" i="3"/>
  <c r="C24" i="3"/>
  <c r="C28" i="3"/>
  <c r="C32" i="3"/>
  <c r="C36" i="3"/>
  <c r="C40" i="3"/>
  <c r="C44" i="3"/>
  <c r="G9" i="3"/>
  <c r="V29" i="3" s="1"/>
  <c r="G10" i="3"/>
  <c r="G11" i="3"/>
  <c r="G12" i="3"/>
  <c r="V28" i="3" s="1"/>
  <c r="G13" i="3"/>
  <c r="G14" i="3"/>
  <c r="G15" i="3"/>
  <c r="V30" i="3" s="1"/>
  <c r="G16" i="3"/>
  <c r="V23" i="3" s="1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C33" i="3"/>
  <c r="C17" i="3"/>
  <c r="C29" i="3"/>
  <c r="C13" i="3"/>
  <c r="R5" i="3" s="1"/>
  <c r="T7" i="3"/>
  <c r="T30" i="3"/>
  <c r="C41" i="3"/>
  <c r="C25" i="3"/>
  <c r="C9" i="3"/>
  <c r="R20" i="3" s="1"/>
  <c r="G41" i="2"/>
  <c r="C38" i="2"/>
  <c r="F12" i="4"/>
  <c r="C21" i="4"/>
  <c r="B28" i="4"/>
  <c r="B37" i="4"/>
  <c r="F23" i="3"/>
  <c r="F22" i="3"/>
  <c r="F21" i="3"/>
  <c r="F20" i="3"/>
  <c r="F19" i="3"/>
  <c r="F18" i="3"/>
  <c r="U22" i="3" s="1"/>
  <c r="F17" i="3"/>
  <c r="U12" i="3" s="1"/>
  <c r="F16" i="3"/>
  <c r="F15" i="3"/>
  <c r="F14" i="3"/>
  <c r="U29" i="3" s="1"/>
  <c r="F13" i="3"/>
  <c r="U13" i="3" s="1"/>
  <c r="F12" i="3"/>
  <c r="U21" i="3" s="1"/>
  <c r="F11" i="3"/>
  <c r="F10" i="3"/>
  <c r="U6" i="3" s="1"/>
  <c r="Q30" i="3"/>
  <c r="B14" i="4"/>
  <c r="B22" i="4"/>
  <c r="E32" i="4"/>
  <c r="E40" i="4"/>
  <c r="C40" i="2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T13" i="3" s="1"/>
  <c r="E23" i="3"/>
  <c r="E22" i="3"/>
  <c r="E21" i="3"/>
  <c r="E20" i="3"/>
  <c r="E19" i="3"/>
  <c r="T21" i="3" s="1"/>
  <c r="E18" i="3"/>
  <c r="T14" i="3" s="1"/>
  <c r="E17" i="3"/>
  <c r="E16" i="3"/>
  <c r="T12" i="3" s="1"/>
  <c r="E15" i="3"/>
  <c r="T20" i="3" s="1"/>
  <c r="E14" i="3"/>
  <c r="E13" i="3"/>
  <c r="T4" i="3" s="1"/>
  <c r="E12" i="3"/>
  <c r="E11" i="3"/>
  <c r="E10" i="3"/>
  <c r="F9" i="4"/>
  <c r="G15" i="4"/>
  <c r="C23" i="4"/>
  <c r="B34" i="4"/>
  <c r="B42" i="4"/>
  <c r="V4" i="3"/>
  <c r="Q6" i="3"/>
  <c r="V12" i="3"/>
  <c r="Q14" i="3"/>
  <c r="S15" i="3"/>
  <c r="V20" i="3"/>
  <c r="S23" i="3"/>
  <c r="V7" i="3"/>
  <c r="R13" i="3"/>
  <c r="V15" i="3"/>
  <c r="S5" i="3"/>
  <c r="V6" i="3"/>
  <c r="Q20" i="3"/>
  <c r="R31" i="3"/>
  <c r="U4" i="3"/>
  <c r="U14" i="3"/>
  <c r="U20" i="3"/>
  <c r="U28" i="3"/>
  <c r="S29" i="3"/>
  <c r="U30" i="3"/>
  <c r="S31" i="3"/>
  <c r="R4" i="3"/>
  <c r="T5" i="3"/>
  <c r="R6" i="3"/>
  <c r="R12" i="3"/>
  <c r="R14" i="3"/>
  <c r="T15" i="3"/>
  <c r="R22" i="3"/>
  <c r="Q5" i="3"/>
  <c r="U5" i="3"/>
  <c r="Q7" i="3"/>
  <c r="U7" i="3"/>
  <c r="S12" i="3"/>
  <c r="Q13" i="3"/>
  <c r="U15" i="3"/>
  <c r="S20" i="3"/>
  <c r="W20" i="3" s="1"/>
  <c r="S22" i="3"/>
  <c r="S28" i="3"/>
  <c r="W30" i="3"/>
  <c r="E10" i="4"/>
  <c r="E14" i="4"/>
  <c r="E16" i="4"/>
  <c r="E18" i="4"/>
  <c r="E24" i="4"/>
  <c r="B11" i="4"/>
  <c r="C13" i="4"/>
  <c r="F14" i="4"/>
  <c r="F16" i="4"/>
  <c r="C19" i="4"/>
  <c r="E22" i="4"/>
  <c r="C25" i="4"/>
  <c r="E30" i="4"/>
  <c r="E34" i="4"/>
  <c r="E38" i="4"/>
  <c r="E42" i="4"/>
  <c r="G11" i="4"/>
  <c r="F13" i="4"/>
  <c r="B15" i="4"/>
  <c r="C17" i="4"/>
  <c r="F20" i="4"/>
  <c r="B23" i="4"/>
  <c r="G31" i="4"/>
  <c r="C43" i="4"/>
  <c r="D9" i="4"/>
  <c r="D26" i="4"/>
  <c r="D40" i="4"/>
  <c r="D19" i="4"/>
  <c r="D21" i="4"/>
  <c r="D24" i="4"/>
  <c r="D25" i="4"/>
  <c r="D32" i="4"/>
  <c r="C35" i="4"/>
  <c r="D42" i="4"/>
  <c r="G43" i="4"/>
  <c r="B41" i="4"/>
  <c r="B40" i="4"/>
  <c r="B33" i="4"/>
  <c r="B32" i="4"/>
  <c r="B29" i="4"/>
  <c r="B25" i="4"/>
  <c r="B24" i="4"/>
  <c r="B21" i="4"/>
  <c r="B17" i="4"/>
  <c r="B16" i="4"/>
  <c r="B13" i="4"/>
  <c r="B9" i="4"/>
  <c r="B39" i="4"/>
  <c r="B38" i="4"/>
  <c r="B30" i="4"/>
  <c r="F43" i="4"/>
  <c r="F42" i="4"/>
  <c r="F35" i="4"/>
  <c r="F34" i="4"/>
  <c r="F31" i="4"/>
  <c r="F27" i="4"/>
  <c r="F26" i="4"/>
  <c r="F23" i="4"/>
  <c r="F19" i="4"/>
  <c r="F18" i="4"/>
  <c r="F15" i="4"/>
  <c r="F11" i="4"/>
  <c r="F10" i="4"/>
  <c r="F41" i="4"/>
  <c r="F40" i="4"/>
  <c r="F33" i="4"/>
  <c r="F32" i="4"/>
  <c r="F29" i="4"/>
  <c r="B10" i="4"/>
  <c r="C11" i="4"/>
  <c r="D12" i="4"/>
  <c r="D13" i="4"/>
  <c r="C15" i="4"/>
  <c r="D16" i="4"/>
  <c r="D17" i="4"/>
  <c r="G19" i="4"/>
  <c r="F21" i="4"/>
  <c r="F22" i="4"/>
  <c r="D23" i="4"/>
  <c r="F25" i="4"/>
  <c r="B27" i="4"/>
  <c r="F28" i="4"/>
  <c r="F30" i="4"/>
  <c r="B31" i="4"/>
  <c r="D34" i="4"/>
  <c r="F37" i="4"/>
  <c r="B44" i="4"/>
  <c r="D38" i="4"/>
  <c r="D37" i="4"/>
  <c r="D30" i="4"/>
  <c r="D22" i="4"/>
  <c r="D14" i="4"/>
  <c r="D44" i="4"/>
  <c r="D43" i="4"/>
  <c r="D36" i="4"/>
  <c r="D35" i="4"/>
  <c r="D31" i="4"/>
  <c r="D28" i="4"/>
  <c r="D27" i="4"/>
  <c r="D20" i="4"/>
  <c r="D29" i="4"/>
  <c r="D33" i="4"/>
  <c r="D18" i="4"/>
  <c r="C44" i="4"/>
  <c r="C42" i="4"/>
  <c r="C40" i="4"/>
  <c r="C38" i="4"/>
  <c r="C36" i="4"/>
  <c r="C34" i="4"/>
  <c r="C32" i="4"/>
  <c r="C30" i="4"/>
  <c r="C28" i="4"/>
  <c r="C26" i="4"/>
  <c r="C24" i="4"/>
  <c r="C22" i="4"/>
  <c r="C20" i="4"/>
  <c r="C18" i="4"/>
  <c r="C16" i="4"/>
  <c r="C14" i="4"/>
  <c r="C12" i="4"/>
  <c r="C10" i="4"/>
  <c r="C39" i="4"/>
  <c r="C37" i="4"/>
  <c r="G44" i="4"/>
  <c r="G42" i="4"/>
  <c r="G40" i="4"/>
  <c r="G38" i="4"/>
  <c r="G36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41" i="4"/>
  <c r="G33" i="4"/>
  <c r="G29" i="4"/>
  <c r="G25" i="4"/>
  <c r="G21" i="4"/>
  <c r="G17" i="4"/>
  <c r="G13" i="4"/>
  <c r="G9" i="4"/>
  <c r="G39" i="4"/>
  <c r="F6" i="4"/>
  <c r="C9" i="4"/>
  <c r="D10" i="4"/>
  <c r="D11" i="4"/>
  <c r="D15" i="4"/>
  <c r="F17" i="4"/>
  <c r="B19" i="4"/>
  <c r="B20" i="4"/>
  <c r="G23" i="4"/>
  <c r="F24" i="4"/>
  <c r="B26" i="4"/>
  <c r="C27" i="4"/>
  <c r="C29" i="4"/>
  <c r="C31" i="4"/>
  <c r="C33" i="4"/>
  <c r="B36" i="4"/>
  <c r="G37" i="4"/>
  <c r="F39" i="4"/>
  <c r="D41" i="4"/>
  <c r="B43" i="4"/>
  <c r="F44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  <c r="E13" i="4"/>
  <c r="E11" i="4"/>
  <c r="E9" i="4"/>
  <c r="E12" i="4"/>
  <c r="E20" i="4"/>
  <c r="E28" i="4"/>
  <c r="E36" i="4"/>
  <c r="E44" i="4"/>
  <c r="F36" i="2"/>
  <c r="F29" i="2"/>
  <c r="B21" i="2"/>
  <c r="F44" i="2"/>
  <c r="G42" i="2"/>
  <c r="G37" i="2"/>
  <c r="B36" i="2"/>
  <c r="C34" i="2"/>
  <c r="C33" i="2"/>
  <c r="F30" i="2"/>
  <c r="B29" i="2"/>
  <c r="B27" i="2"/>
  <c r="G25" i="2"/>
  <c r="C24" i="2"/>
  <c r="C22" i="2"/>
  <c r="F20" i="2"/>
  <c r="G18" i="2"/>
  <c r="C17" i="2"/>
  <c r="F14" i="2"/>
  <c r="U29" i="2" s="1"/>
  <c r="B13" i="2"/>
  <c r="B11" i="2"/>
  <c r="Q23" i="2" s="1"/>
  <c r="G9" i="2"/>
  <c r="B44" i="2"/>
  <c r="C42" i="2"/>
  <c r="C41" i="2"/>
  <c r="C39" i="2"/>
  <c r="F37" i="2"/>
  <c r="F35" i="2"/>
  <c r="B34" i="2"/>
  <c r="C32" i="2"/>
  <c r="C30" i="2"/>
  <c r="F28" i="2"/>
  <c r="G26" i="2"/>
  <c r="D25" i="2"/>
  <c r="D23" i="2"/>
  <c r="G21" i="2"/>
  <c r="B20" i="2"/>
  <c r="Q12" i="2" s="1"/>
  <c r="C18" i="2"/>
  <c r="D16" i="2"/>
  <c r="C14" i="2"/>
  <c r="R29" i="2" s="1"/>
  <c r="F12" i="2"/>
  <c r="G10" i="2"/>
  <c r="B9" i="2"/>
  <c r="F9" i="2"/>
  <c r="F43" i="2"/>
  <c r="B42" i="2"/>
  <c r="D40" i="2"/>
  <c r="F38" i="2"/>
  <c r="B37" i="2"/>
  <c r="B35" i="2"/>
  <c r="G33" i="2"/>
  <c r="G29" i="2"/>
  <c r="B28" i="2"/>
  <c r="C26" i="2"/>
  <c r="C25" i="2"/>
  <c r="C23" i="2"/>
  <c r="F21" i="2"/>
  <c r="F19" i="2"/>
  <c r="B18" i="2"/>
  <c r="C16" i="2"/>
  <c r="G13" i="2"/>
  <c r="B12" i="2"/>
  <c r="C10" i="2"/>
  <c r="B43" i="2"/>
  <c r="F27" i="2"/>
  <c r="B26" i="2"/>
  <c r="F22" i="2"/>
  <c r="B19" i="2"/>
  <c r="C15" i="2"/>
  <c r="F13" i="2"/>
  <c r="F11" i="2"/>
  <c r="B10" i="2"/>
  <c r="Q31" i="2" s="1"/>
  <c r="E11" i="2"/>
  <c r="E9" i="2"/>
  <c r="D10" i="2"/>
  <c r="D18" i="2"/>
  <c r="D26" i="2"/>
  <c r="D34" i="2"/>
  <c r="D42" i="2"/>
  <c r="D9" i="2"/>
  <c r="D11" i="2"/>
  <c r="S21" i="2" s="1"/>
  <c r="D12" i="2"/>
  <c r="D13" i="2"/>
  <c r="S4" i="2" s="1"/>
  <c r="D19" i="2"/>
  <c r="D20" i="2"/>
  <c r="D21" i="2"/>
  <c r="D27" i="2"/>
  <c r="D28" i="2"/>
  <c r="D29" i="2"/>
  <c r="D35" i="2"/>
  <c r="D36" i="2"/>
  <c r="D37" i="2"/>
  <c r="D43" i="2"/>
  <c r="D44" i="2"/>
  <c r="D14" i="2"/>
  <c r="S7" i="2" s="1"/>
  <c r="D22" i="2"/>
  <c r="D30" i="2"/>
  <c r="D38" i="2"/>
  <c r="D32" i="2"/>
  <c r="D17" i="2"/>
  <c r="D15" i="2"/>
  <c r="S14" i="2" s="1"/>
  <c r="G6" i="2"/>
  <c r="F42" i="2"/>
  <c r="B41" i="2"/>
  <c r="B40" i="2"/>
  <c r="B39" i="2"/>
  <c r="F34" i="2"/>
  <c r="B33" i="2"/>
  <c r="B32" i="2"/>
  <c r="B31" i="2"/>
  <c r="F26" i="2"/>
  <c r="B25" i="2"/>
  <c r="B24" i="2"/>
  <c r="B23" i="2"/>
  <c r="Q15" i="2" s="1"/>
  <c r="F18" i="2"/>
  <c r="U22" i="2" s="1"/>
  <c r="B17" i="2"/>
  <c r="Q28" i="2" s="1"/>
  <c r="B16" i="2"/>
  <c r="Q4" i="2" s="1"/>
  <c r="B15" i="2"/>
  <c r="F10" i="2"/>
  <c r="U6" i="2" s="1"/>
  <c r="C44" i="2"/>
  <c r="C43" i="2"/>
  <c r="F41" i="2"/>
  <c r="F40" i="2"/>
  <c r="F39" i="2"/>
  <c r="G38" i="2"/>
  <c r="B38" i="2"/>
  <c r="C37" i="2"/>
  <c r="C36" i="2"/>
  <c r="C35" i="2"/>
  <c r="F33" i="2"/>
  <c r="F32" i="2"/>
  <c r="F31" i="2"/>
  <c r="G30" i="2"/>
  <c r="B30" i="2"/>
  <c r="C29" i="2"/>
  <c r="C28" i="2"/>
  <c r="C27" i="2"/>
  <c r="F25" i="2"/>
  <c r="F24" i="2"/>
  <c r="F23" i="2"/>
  <c r="G22" i="2"/>
  <c r="B22" i="2"/>
  <c r="C21" i="2"/>
  <c r="C20" i="2"/>
  <c r="C19" i="2"/>
  <c r="F17" i="2"/>
  <c r="U12" i="2" s="1"/>
  <c r="F16" i="2"/>
  <c r="G14" i="2"/>
  <c r="C13" i="2"/>
  <c r="R5" i="2" s="1"/>
  <c r="C12" i="2"/>
  <c r="G44" i="2"/>
  <c r="G40" i="2"/>
  <c r="G36" i="2"/>
  <c r="G32" i="2"/>
  <c r="G28" i="2"/>
  <c r="G24" i="2"/>
  <c r="G20" i="2"/>
  <c r="G16" i="2"/>
  <c r="V23" i="2" s="1"/>
  <c r="G12" i="2"/>
  <c r="G43" i="2"/>
  <c r="G39" i="2"/>
  <c r="G35" i="2"/>
  <c r="G31" i="2"/>
  <c r="G27" i="2"/>
  <c r="G23" i="2"/>
  <c r="G19" i="2"/>
  <c r="G15" i="2"/>
  <c r="E44" i="2"/>
  <c r="E42" i="2"/>
  <c r="E40" i="2"/>
  <c r="E38" i="2"/>
  <c r="E36" i="2"/>
  <c r="E34" i="2"/>
  <c r="E32" i="2"/>
  <c r="E30" i="2"/>
  <c r="E28" i="2"/>
  <c r="E26" i="2"/>
  <c r="E24" i="2"/>
  <c r="T13" i="2" s="1"/>
  <c r="E22" i="2"/>
  <c r="E20" i="2"/>
  <c r="E18" i="2"/>
  <c r="T14" i="2" s="1"/>
  <c r="E16" i="2"/>
  <c r="T12" i="2" s="1"/>
  <c r="E14" i="2"/>
  <c r="E12" i="2"/>
  <c r="E10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T21" i="2" s="1"/>
  <c r="E17" i="2"/>
  <c r="E15" i="2"/>
  <c r="T20" i="2" s="1"/>
  <c r="E13" i="2"/>
  <c r="T4" i="2" s="1"/>
  <c r="T23" i="2" l="1"/>
  <c r="T28" i="2"/>
  <c r="W28" i="2" s="1"/>
  <c r="T5" i="2"/>
  <c r="V30" i="2"/>
  <c r="V12" i="2"/>
  <c r="V28" i="2"/>
  <c r="V4" i="2"/>
  <c r="S13" i="2"/>
  <c r="S5" i="2"/>
  <c r="U23" i="2"/>
  <c r="U28" i="2"/>
  <c r="U15" i="2"/>
  <c r="U7" i="2"/>
  <c r="Q21" i="2"/>
  <c r="Q5" i="2"/>
  <c r="V22" i="3"/>
  <c r="V5" i="3"/>
  <c r="R23" i="2"/>
  <c r="W23" i="2" s="1"/>
  <c r="R15" i="2"/>
  <c r="R7" i="2"/>
  <c r="S23" i="2"/>
  <c r="S12" i="2"/>
  <c r="W12" i="2" s="1"/>
  <c r="C6" i="2"/>
  <c r="R21" i="2"/>
  <c r="Q14" i="2"/>
  <c r="Q6" i="2"/>
  <c r="Q30" i="2"/>
  <c r="Q22" i="2"/>
  <c r="W22" i="3"/>
  <c r="T29" i="3"/>
  <c r="W29" i="3" s="1"/>
  <c r="T22" i="3"/>
  <c r="R23" i="3"/>
  <c r="R15" i="3"/>
  <c r="W15" i="3" s="1"/>
  <c r="R7" i="3"/>
  <c r="T6" i="2"/>
  <c r="T31" i="2"/>
  <c r="W31" i="2" s="1"/>
  <c r="T15" i="2"/>
  <c r="F6" i="2"/>
  <c r="S15" i="2"/>
  <c r="W15" i="2" s="1"/>
  <c r="S6" i="2"/>
  <c r="T30" i="2"/>
  <c r="T7" i="2"/>
  <c r="U20" i="2"/>
  <c r="W20" i="2" s="1"/>
  <c r="U13" i="2"/>
  <c r="U5" i="2"/>
  <c r="V13" i="2"/>
  <c r="V21" i="2"/>
  <c r="V7" i="2"/>
  <c r="V20" i="2"/>
  <c r="V15" i="2"/>
  <c r="V29" i="2"/>
  <c r="V14" i="3"/>
  <c r="W14" i="3" s="1"/>
  <c r="X14" i="3" s="1"/>
  <c r="V31" i="3"/>
  <c r="T29" i="2"/>
  <c r="W29" i="2" s="1"/>
  <c r="T22" i="2"/>
  <c r="V22" i="2"/>
  <c r="V5" i="2"/>
  <c r="U21" i="2"/>
  <c r="U14" i="2"/>
  <c r="U4" i="2"/>
  <c r="W4" i="2" s="1"/>
  <c r="U30" i="2"/>
  <c r="T31" i="3"/>
  <c r="W31" i="3" s="1"/>
  <c r="T6" i="3"/>
  <c r="T23" i="3"/>
  <c r="T28" i="3"/>
  <c r="W28" i="3" s="1"/>
  <c r="V13" i="3"/>
  <c r="W13" i="3" s="1"/>
  <c r="V21" i="3"/>
  <c r="W21" i="3" s="1"/>
  <c r="W12" i="3"/>
  <c r="C6" i="4"/>
  <c r="D6" i="4"/>
  <c r="G6" i="4"/>
  <c r="E6" i="4"/>
  <c r="B6" i="4"/>
  <c r="W5" i="3"/>
  <c r="C6" i="3"/>
  <c r="W4" i="3"/>
  <c r="G6" i="3"/>
  <c r="F6" i="3"/>
  <c r="E6" i="3"/>
  <c r="W6" i="3"/>
  <c r="B6" i="3"/>
  <c r="D6" i="2"/>
  <c r="B6" i="2"/>
  <c r="E6" i="2"/>
  <c r="G7" i="2"/>
  <c r="X13" i="3" l="1"/>
  <c r="X12" i="3"/>
  <c r="X23" i="2"/>
  <c r="X30" i="3"/>
  <c r="X29" i="3"/>
  <c r="X31" i="3"/>
  <c r="X28" i="3"/>
  <c r="X15" i="3"/>
  <c r="W23" i="3"/>
  <c r="W14" i="2"/>
  <c r="W13" i="2"/>
  <c r="X13" i="2" s="1"/>
  <c r="W22" i="2"/>
  <c r="W7" i="2"/>
  <c r="W5" i="2"/>
  <c r="X4" i="2" s="1"/>
  <c r="W30" i="2"/>
  <c r="X30" i="2" s="1"/>
  <c r="W21" i="2"/>
  <c r="X21" i="2" s="1"/>
  <c r="W6" i="2"/>
  <c r="X6" i="2" s="1"/>
  <c r="B7" i="4"/>
  <c r="G7" i="4"/>
  <c r="F7" i="4"/>
  <c r="C7" i="4"/>
  <c r="E7" i="4"/>
  <c r="D7" i="4"/>
  <c r="W7" i="3"/>
  <c r="X7" i="3" s="1"/>
  <c r="G7" i="3"/>
  <c r="B7" i="3"/>
  <c r="D7" i="3"/>
  <c r="F7" i="3"/>
  <c r="E7" i="3"/>
  <c r="C7" i="3"/>
  <c r="E7" i="2"/>
  <c r="B7" i="2"/>
  <c r="C7" i="2"/>
  <c r="D7" i="2"/>
  <c r="F7" i="2"/>
  <c r="X15" i="2" l="1"/>
  <c r="X7" i="2"/>
  <c r="X22" i="3"/>
  <c r="X23" i="3"/>
  <c r="X20" i="3"/>
  <c r="X21" i="3"/>
  <c r="X31" i="2"/>
  <c r="X12" i="2"/>
  <c r="X22" i="2"/>
  <c r="X28" i="2"/>
  <c r="X5" i="2"/>
  <c r="X14" i="2"/>
  <c r="X29" i="2"/>
  <c r="X20" i="2"/>
  <c r="X4" i="3"/>
  <c r="X6" i="3"/>
  <c r="X5" i="3"/>
</calcChain>
</file>

<file path=xl/sharedStrings.xml><?xml version="1.0" encoding="utf-8"?>
<sst xmlns="http://schemas.openxmlformats.org/spreadsheetml/2006/main" count="236" uniqueCount="27">
  <si>
    <t>BC</t>
  </si>
  <si>
    <t>WS</t>
  </si>
  <si>
    <t>MS</t>
  </si>
  <si>
    <t>MR</t>
  </si>
  <si>
    <t>TR</t>
  </si>
  <si>
    <t>DNC</t>
  </si>
  <si>
    <t>Weighting</t>
  </si>
  <si>
    <t># of competitors</t>
  </si>
  <si>
    <t>WD</t>
  </si>
  <si>
    <t>Points allocated:</t>
  </si>
  <si>
    <t>Value per place</t>
  </si>
  <si>
    <t>Points</t>
  </si>
  <si>
    <t>Points per place</t>
  </si>
  <si>
    <t>Effective weight</t>
  </si>
  <si>
    <t>Gtown</t>
  </si>
  <si>
    <t>Yale</t>
  </si>
  <si>
    <t>Finishes</t>
  </si>
  <si>
    <t>CofC</t>
  </si>
  <si>
    <t>Total</t>
  </si>
  <si>
    <t>2015 Calculation - Top 4</t>
  </si>
  <si>
    <t>Max pts/event</t>
  </si>
  <si>
    <t>Rank</t>
  </si>
  <si>
    <t>CD</t>
  </si>
  <si>
    <t>2014 Calculation</t>
  </si>
  <si>
    <t xml:space="preserve">2013 Calculation </t>
  </si>
  <si>
    <t>2012 Calculation</t>
  </si>
  <si>
    <t>2013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</si>
</sst>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164" fontId="0" fillId="0" borderId="0" xfId="2" applyNumberFormat="1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0" fillId="0" borderId="0" xfId="1" applyFont="1" applyBorder="1"/>
    <xf numFmtId="0" fontId="0" fillId="0" borderId="7" xfId="0" applyBorder="1" applyAlignment="1">
      <alignment horizontal="center"/>
    </xf>
    <xf numFmtId="0" fontId="0" fillId="0" borderId="7" xfId="0" applyBorder="1"/>
    <xf numFmtId="43" fontId="0" fillId="0" borderId="7" xfId="1" applyFont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/>
    <xf numFmtId="43" fontId="2" fillId="0" borderId="7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0" fillId="3" borderId="0" xfId="0" applyFill="1"/>
    <xf numFmtId="0" fontId="0" fillId="0" borderId="9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/>
  </sheetViews>
  <sheetFormatPr defaultRowHeight="14.4" x14ac:dyDescent="0.3"/>
  <cols>
    <col min="1" max="1" width="15.5546875" customWidth="1"/>
    <col min="16" max="16" width="2.5546875" customWidth="1"/>
  </cols>
  <sheetData>
    <row r="1" spans="1:24" x14ac:dyDescent="0.3">
      <c r="I1" s="15" t="s">
        <v>19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x14ac:dyDescent="0.3">
      <c r="B2" t="s">
        <v>1</v>
      </c>
      <c r="C2" t="s">
        <v>2</v>
      </c>
      <c r="D2" t="s">
        <v>3</v>
      </c>
      <c r="E2" t="s">
        <v>8</v>
      </c>
      <c r="F2" t="s">
        <v>4</v>
      </c>
      <c r="G2" t="s">
        <v>22</v>
      </c>
      <c r="I2" s="6"/>
      <c r="J2" s="29" t="s">
        <v>16</v>
      </c>
      <c r="K2" s="29"/>
      <c r="L2" s="29"/>
      <c r="M2" s="29"/>
      <c r="N2" s="29"/>
      <c r="O2" s="29"/>
      <c r="P2" s="7"/>
      <c r="Q2" s="29" t="s">
        <v>11</v>
      </c>
      <c r="R2" s="29"/>
      <c r="S2" s="29"/>
      <c r="T2" s="29"/>
      <c r="U2" s="29"/>
      <c r="V2" s="29"/>
      <c r="W2" s="7"/>
      <c r="X2" s="8"/>
    </row>
    <row r="3" spans="1:24" x14ac:dyDescent="0.3">
      <c r="A3" t="s">
        <v>6</v>
      </c>
      <c r="B3" s="2">
        <v>0.13</v>
      </c>
      <c r="C3" s="2">
        <v>0.13</v>
      </c>
      <c r="D3" s="2">
        <v>7.0000000000000007E-2</v>
      </c>
      <c r="E3" s="2">
        <v>0.2</v>
      </c>
      <c r="F3" s="2">
        <v>0.2</v>
      </c>
      <c r="G3" s="2">
        <v>0.27</v>
      </c>
      <c r="I3" s="6"/>
      <c r="J3" s="18" t="s">
        <v>1</v>
      </c>
      <c r="K3" s="18" t="s">
        <v>2</v>
      </c>
      <c r="L3" s="18" t="s">
        <v>3</v>
      </c>
      <c r="M3" s="18" t="s">
        <v>8</v>
      </c>
      <c r="N3" s="18" t="s">
        <v>4</v>
      </c>
      <c r="O3" s="18" t="s">
        <v>22</v>
      </c>
      <c r="P3" s="9"/>
      <c r="Q3" s="19" t="s">
        <v>1</v>
      </c>
      <c r="R3" s="19" t="s">
        <v>2</v>
      </c>
      <c r="S3" s="19" t="s">
        <v>3</v>
      </c>
      <c r="T3" s="19" t="s">
        <v>8</v>
      </c>
      <c r="U3" s="19" t="s">
        <v>4</v>
      </c>
      <c r="V3" s="19" t="s">
        <v>22</v>
      </c>
      <c r="W3" s="23" t="s">
        <v>18</v>
      </c>
      <c r="X3" s="10" t="s">
        <v>21</v>
      </c>
    </row>
    <row r="4" spans="1:24" x14ac:dyDescent="0.3">
      <c r="A4" t="s">
        <v>7</v>
      </c>
      <c r="B4">
        <v>18</v>
      </c>
      <c r="C4">
        <v>18</v>
      </c>
      <c r="D4">
        <v>10</v>
      </c>
      <c r="E4">
        <v>28</v>
      </c>
      <c r="F4">
        <v>16</v>
      </c>
      <c r="G4">
        <v>36</v>
      </c>
      <c r="I4" s="20" t="s">
        <v>17</v>
      </c>
      <c r="J4" s="9">
        <v>8</v>
      </c>
      <c r="K4" s="9">
        <v>1</v>
      </c>
      <c r="L4" s="9">
        <v>5</v>
      </c>
      <c r="M4" s="9">
        <v>5</v>
      </c>
      <c r="N4" s="9">
        <v>4</v>
      </c>
      <c r="O4" s="9">
        <v>4</v>
      </c>
      <c r="P4" s="7"/>
      <c r="Q4" s="11">
        <f>IF(J4="DNC",0,INDEX($A$2:$G$44,MATCH(J4,$A$2:$A$44,0),MATCH(J$3,$A$2:$G$2,0)))</f>
        <v>7.9444444444444446</v>
      </c>
      <c r="R4" s="11">
        <f t="shared" ref="R4:R7" si="0">IF(K4="DNC",0,INDEX($A$2:$G$44,MATCH(K4,$A$2:$A$44,0),MATCH(K$3,$A$2:$G$2,0)))</f>
        <v>13</v>
      </c>
      <c r="S4" s="11">
        <f t="shared" ref="S4:S7" si="1">IF(L4="DNC",0,INDEX($A$2:$G$44,MATCH(L4,$A$2:$A$44,0),MATCH(L$3,$A$2:$G$2,0)))</f>
        <v>4.2</v>
      </c>
      <c r="T4" s="11">
        <f t="shared" ref="T4:T7" si="2">IF(M4="DNC",0,INDEX($A$2:$G$44,MATCH(M4,$A$2:$A$44,0),MATCH(M$3,$A$2:$G$2,0)))</f>
        <v>17.142857142857146</v>
      </c>
      <c r="U4" s="11">
        <f t="shared" ref="U4:U7" si="3">IF(N4="DNC",0,INDEX($A$2:$G$44,MATCH(N4,$A$2:$A$44,0),MATCH(N$3,$A$2:$G$2,0)))</f>
        <v>16.25</v>
      </c>
      <c r="V4" s="11">
        <f t="shared" ref="V4:V7" si="4">IF(O4="DNC",0,INDEX($A$2:$G$44,MATCH(O4,$A$2:$A$44,0),MATCH(O$3,$A$2:$G$2,0)))</f>
        <v>24.75</v>
      </c>
      <c r="W4" s="24">
        <f>SUM(Q4:V4)</f>
        <v>83.287301587301585</v>
      </c>
      <c r="X4" s="26">
        <f>RANK(W4,$W$4:$W$7,0)</f>
        <v>1</v>
      </c>
    </row>
    <row r="5" spans="1:24" x14ac:dyDescent="0.3">
      <c r="A5" t="s">
        <v>10</v>
      </c>
      <c r="B5" s="1">
        <f>100/B4</f>
        <v>5.5555555555555554</v>
      </c>
      <c r="C5" s="1">
        <f t="shared" ref="C5:G5" si="5">100/C4</f>
        <v>5.5555555555555554</v>
      </c>
      <c r="D5" s="1">
        <f t="shared" si="5"/>
        <v>10</v>
      </c>
      <c r="E5" s="1">
        <f t="shared" si="5"/>
        <v>3.5714285714285716</v>
      </c>
      <c r="F5" s="1">
        <f t="shared" si="5"/>
        <v>6.25</v>
      </c>
      <c r="G5" s="1">
        <f t="shared" si="5"/>
        <v>2.7777777777777777</v>
      </c>
      <c r="I5" s="20" t="s">
        <v>14</v>
      </c>
      <c r="J5" s="9">
        <v>5</v>
      </c>
      <c r="K5" s="9">
        <v>5</v>
      </c>
      <c r="L5" s="9">
        <v>1</v>
      </c>
      <c r="M5" s="9">
        <v>6</v>
      </c>
      <c r="N5" s="9">
        <v>5</v>
      </c>
      <c r="O5" s="9">
        <v>5</v>
      </c>
      <c r="P5" s="7"/>
      <c r="Q5" s="11">
        <f t="shared" ref="Q5:Q7" si="6">IF(J5="DNC",0,INDEX($A$2:$G$44,MATCH(J5,$A$2:$A$44,0),MATCH(J$3,$A$2:$G$2,0)))</f>
        <v>10.111111111111111</v>
      </c>
      <c r="R5" s="11">
        <f t="shared" si="0"/>
        <v>10.111111111111111</v>
      </c>
      <c r="S5" s="11">
        <f t="shared" si="1"/>
        <v>7.0000000000000009</v>
      </c>
      <c r="T5" s="11">
        <f t="shared" si="2"/>
        <v>16.428571428571431</v>
      </c>
      <c r="U5" s="11">
        <f t="shared" si="3"/>
        <v>15</v>
      </c>
      <c r="V5" s="11">
        <f t="shared" si="4"/>
        <v>24</v>
      </c>
      <c r="W5" s="24">
        <f t="shared" ref="W5:W7" si="7">SUM(Q5:V5)</f>
        <v>82.650793650793645</v>
      </c>
      <c r="X5" s="26">
        <f t="shared" ref="X5:X7" si="8">RANK(W5,$W$4:$W$7,0)</f>
        <v>2</v>
      </c>
    </row>
    <row r="6" spans="1:24" x14ac:dyDescent="0.3">
      <c r="A6" t="s">
        <v>12</v>
      </c>
      <c r="B6" s="3">
        <f t="shared" ref="B6:G6" si="9">B9-B10</f>
        <v>0.72222222222222143</v>
      </c>
      <c r="C6" s="3">
        <f t="shared" si="9"/>
        <v>0.72222222222222143</v>
      </c>
      <c r="D6" s="3">
        <f t="shared" si="9"/>
        <v>0.70000000000000018</v>
      </c>
      <c r="E6" s="3">
        <f t="shared" si="9"/>
        <v>0.71428571428571175</v>
      </c>
      <c r="F6" s="3">
        <f t="shared" si="9"/>
        <v>1.25</v>
      </c>
      <c r="G6" s="3">
        <f t="shared" si="9"/>
        <v>0.75</v>
      </c>
      <c r="I6" s="20" t="s">
        <v>0</v>
      </c>
      <c r="J6" s="9">
        <v>1</v>
      </c>
      <c r="K6" s="9" t="s">
        <v>5</v>
      </c>
      <c r="L6" s="9">
        <v>4</v>
      </c>
      <c r="M6" s="9">
        <v>2</v>
      </c>
      <c r="N6" s="9">
        <v>2</v>
      </c>
      <c r="O6" s="9">
        <v>3</v>
      </c>
      <c r="P6" s="7"/>
      <c r="Q6" s="11">
        <f t="shared" si="6"/>
        <v>13</v>
      </c>
      <c r="R6" s="11">
        <f t="shared" si="0"/>
        <v>0</v>
      </c>
      <c r="S6" s="11">
        <f t="shared" si="1"/>
        <v>4.9000000000000004</v>
      </c>
      <c r="T6" s="11">
        <f t="shared" si="2"/>
        <v>19.285714285714288</v>
      </c>
      <c r="U6" s="11">
        <f t="shared" si="3"/>
        <v>18.75</v>
      </c>
      <c r="V6" s="11">
        <f t="shared" si="4"/>
        <v>25.5</v>
      </c>
      <c r="W6" s="24">
        <f t="shared" si="7"/>
        <v>81.435714285714283</v>
      </c>
      <c r="X6" s="26">
        <f t="shared" si="8"/>
        <v>3</v>
      </c>
    </row>
    <row r="7" spans="1:24" ht="15" thickBot="1" x14ac:dyDescent="0.35">
      <c r="A7" t="s">
        <v>13</v>
      </c>
      <c r="B7" s="5">
        <f>B6/SUM($B$6:$G$6)</f>
        <v>0.14864423391048673</v>
      </c>
      <c r="C7" s="5">
        <f t="shared" ref="C7:G7" si="10">C6/SUM($B$6:$G$6)</f>
        <v>0.14864423391048673</v>
      </c>
      <c r="D7" s="5">
        <f t="shared" si="10"/>
        <v>0.14407056517477965</v>
      </c>
      <c r="E7" s="5">
        <f t="shared" si="10"/>
        <v>0.14701078079059091</v>
      </c>
      <c r="F7" s="5">
        <f t="shared" si="10"/>
        <v>0.25726886638353502</v>
      </c>
      <c r="G7" s="5">
        <f t="shared" si="10"/>
        <v>0.154361319830121</v>
      </c>
      <c r="I7" s="21" t="s">
        <v>15</v>
      </c>
      <c r="J7" s="12" t="s">
        <v>5</v>
      </c>
      <c r="K7" s="12">
        <v>4</v>
      </c>
      <c r="L7" s="12">
        <v>6</v>
      </c>
      <c r="M7" s="12">
        <v>1</v>
      </c>
      <c r="N7" s="12">
        <v>1</v>
      </c>
      <c r="O7" s="12">
        <v>1</v>
      </c>
      <c r="P7" s="13"/>
      <c r="Q7" s="14">
        <f t="shared" si="6"/>
        <v>0</v>
      </c>
      <c r="R7" s="14">
        <f t="shared" si="0"/>
        <v>10.833333333333334</v>
      </c>
      <c r="S7" s="14">
        <f t="shared" si="1"/>
        <v>3.5000000000000004</v>
      </c>
      <c r="T7" s="14">
        <f t="shared" si="2"/>
        <v>20</v>
      </c>
      <c r="U7" s="14">
        <f t="shared" si="3"/>
        <v>20</v>
      </c>
      <c r="V7" s="14">
        <f t="shared" si="4"/>
        <v>27</v>
      </c>
      <c r="W7" s="25">
        <f t="shared" si="7"/>
        <v>81.333333333333343</v>
      </c>
      <c r="X7" s="27">
        <f t="shared" si="8"/>
        <v>4</v>
      </c>
    </row>
    <row r="8" spans="1:24" ht="15" thickBot="1" x14ac:dyDescent="0.35">
      <c r="A8" t="s">
        <v>9</v>
      </c>
      <c r="J8" s="4"/>
      <c r="K8" s="4"/>
      <c r="L8" s="4"/>
      <c r="M8" s="4"/>
      <c r="Q8" s="3"/>
    </row>
    <row r="9" spans="1:24" x14ac:dyDescent="0.3">
      <c r="A9">
        <v>1</v>
      </c>
      <c r="B9" s="3">
        <f>IF((B$4+1-$A9)*B$5&lt;=0,"",(B$4+1-$A9)*B$5*B$3)</f>
        <v>13</v>
      </c>
      <c r="C9" s="3">
        <f t="shared" ref="C9:G24" si="11">IF((C$4+1-$A9)*C$5&lt;=0,"",(C$4+1-$A9)*C$5*C$3)</f>
        <v>13</v>
      </c>
      <c r="D9" s="3">
        <f t="shared" si="11"/>
        <v>7.0000000000000009</v>
      </c>
      <c r="E9" s="3">
        <f t="shared" si="11"/>
        <v>20</v>
      </c>
      <c r="F9" s="3">
        <f t="shared" si="11"/>
        <v>20</v>
      </c>
      <c r="G9" s="3">
        <f t="shared" si="11"/>
        <v>27</v>
      </c>
      <c r="I9" s="15" t="s">
        <v>23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x14ac:dyDescent="0.3">
      <c r="A10">
        <v>2</v>
      </c>
      <c r="B10" s="3">
        <f t="shared" ref="B10:G44" si="12">IF((B$4+1-$A10)*B$5&lt;=0,"",(B$4+1-$A10)*B$5*B$3)</f>
        <v>12.277777777777779</v>
      </c>
      <c r="C10" s="3">
        <f t="shared" si="11"/>
        <v>12.277777777777779</v>
      </c>
      <c r="D10" s="3">
        <f t="shared" si="11"/>
        <v>6.3000000000000007</v>
      </c>
      <c r="E10" s="3">
        <f t="shared" si="11"/>
        <v>19.285714285714288</v>
      </c>
      <c r="F10" s="3">
        <f t="shared" si="11"/>
        <v>18.75</v>
      </c>
      <c r="G10" s="3">
        <f t="shared" si="11"/>
        <v>26.25</v>
      </c>
      <c r="I10" s="6"/>
      <c r="J10" s="29" t="s">
        <v>16</v>
      </c>
      <c r="K10" s="29"/>
      <c r="L10" s="29"/>
      <c r="M10" s="29"/>
      <c r="N10" s="29"/>
      <c r="O10" s="29"/>
      <c r="P10" s="7"/>
      <c r="Q10" s="29" t="s">
        <v>11</v>
      </c>
      <c r="R10" s="29"/>
      <c r="S10" s="29"/>
      <c r="T10" s="29"/>
      <c r="U10" s="29"/>
      <c r="V10" s="29"/>
      <c r="W10" s="7"/>
      <c r="X10" s="8"/>
    </row>
    <row r="11" spans="1:24" x14ac:dyDescent="0.3">
      <c r="A11">
        <v>3</v>
      </c>
      <c r="B11" s="3">
        <f t="shared" si="12"/>
        <v>11.555555555555555</v>
      </c>
      <c r="C11" s="3">
        <f t="shared" si="11"/>
        <v>11.555555555555555</v>
      </c>
      <c r="D11" s="3">
        <f t="shared" si="11"/>
        <v>5.6000000000000005</v>
      </c>
      <c r="E11" s="3">
        <f t="shared" si="11"/>
        <v>18.571428571428573</v>
      </c>
      <c r="F11" s="3">
        <f t="shared" si="11"/>
        <v>17.5</v>
      </c>
      <c r="G11" s="3">
        <f t="shared" si="11"/>
        <v>25.5</v>
      </c>
      <c r="I11" s="6"/>
      <c r="J11" s="18" t="s">
        <v>1</v>
      </c>
      <c r="K11" s="18" t="s">
        <v>2</v>
      </c>
      <c r="L11" s="18" t="s">
        <v>3</v>
      </c>
      <c r="M11" s="18" t="s">
        <v>8</v>
      </c>
      <c r="N11" s="18" t="s">
        <v>4</v>
      </c>
      <c r="O11" s="18" t="s">
        <v>22</v>
      </c>
      <c r="P11" s="9"/>
      <c r="Q11" s="19" t="s">
        <v>1</v>
      </c>
      <c r="R11" s="19" t="s">
        <v>2</v>
      </c>
      <c r="S11" s="19" t="s">
        <v>3</v>
      </c>
      <c r="T11" s="19" t="s">
        <v>8</v>
      </c>
      <c r="U11" s="19" t="s">
        <v>4</v>
      </c>
      <c r="V11" s="19" t="s">
        <v>22</v>
      </c>
      <c r="W11" s="23" t="s">
        <v>18</v>
      </c>
      <c r="X11" s="10" t="s">
        <v>21</v>
      </c>
    </row>
    <row r="12" spans="1:24" x14ac:dyDescent="0.3">
      <c r="A12">
        <v>4</v>
      </c>
      <c r="B12" s="3">
        <f t="shared" si="12"/>
        <v>10.833333333333334</v>
      </c>
      <c r="C12" s="3">
        <f t="shared" si="11"/>
        <v>10.833333333333334</v>
      </c>
      <c r="D12" s="3">
        <f t="shared" si="11"/>
        <v>4.9000000000000004</v>
      </c>
      <c r="E12" s="3">
        <f t="shared" si="11"/>
        <v>17.857142857142858</v>
      </c>
      <c r="F12" s="3">
        <f t="shared" si="11"/>
        <v>16.25</v>
      </c>
      <c r="G12" s="3">
        <f t="shared" si="11"/>
        <v>24.75</v>
      </c>
      <c r="I12" s="20" t="s">
        <v>17</v>
      </c>
      <c r="J12" s="9">
        <v>12</v>
      </c>
      <c r="K12" s="9">
        <v>3</v>
      </c>
      <c r="L12" s="9">
        <v>2</v>
      </c>
      <c r="M12" s="9">
        <v>8</v>
      </c>
      <c r="N12" s="9">
        <v>9</v>
      </c>
      <c r="O12" s="9">
        <v>7</v>
      </c>
      <c r="P12" s="7"/>
      <c r="Q12" s="11">
        <f>IF(J12="DNC",0,INDEX($A$2:$G$44,MATCH(J12,$A$2:$A$44,0),MATCH(J$3,$A$2:$G$2,0)))</f>
        <v>5.0555555555555554</v>
      </c>
      <c r="R12" s="11">
        <f t="shared" ref="R12:R15" si="13">IF(K12="DNC",0,INDEX($A$2:$G$44,MATCH(K12,$A$2:$A$44,0),MATCH(K$3,$A$2:$G$2,0)))</f>
        <v>11.555555555555555</v>
      </c>
      <c r="S12" s="11">
        <f t="shared" ref="S12:S15" si="14">IF(L12="DNC",0,INDEX($A$2:$G$44,MATCH(L12,$A$2:$A$44,0),MATCH(L$3,$A$2:$G$2,0)))</f>
        <v>6.3000000000000007</v>
      </c>
      <c r="T12" s="11">
        <f t="shared" ref="T12:T15" si="15">IF(M12="DNC",0,INDEX($A$2:$G$44,MATCH(M12,$A$2:$A$44,0),MATCH(M$3,$A$2:$G$2,0)))</f>
        <v>15</v>
      </c>
      <c r="U12" s="11">
        <f t="shared" ref="U12:U15" si="16">IF(N12="DNC",0,INDEX($A$2:$G$44,MATCH(N12,$A$2:$A$44,0),MATCH(N$3,$A$2:$G$2,0)))</f>
        <v>10</v>
      </c>
      <c r="V12" s="11">
        <f t="shared" ref="V12:V15" si="17">IF(O12="DNC",0,INDEX($A$2:$G$44,MATCH(O12,$A$2:$A$44,0),MATCH(O$3,$A$2:$G$2,0)))</f>
        <v>22.5</v>
      </c>
      <c r="W12" s="24">
        <f>SUM(Q12:V12)</f>
        <v>70.411111111111111</v>
      </c>
      <c r="X12" s="26">
        <f>RANK(W12,$W$12:$W$15,0)</f>
        <v>4</v>
      </c>
    </row>
    <row r="13" spans="1:24" x14ac:dyDescent="0.3">
      <c r="A13">
        <v>5</v>
      </c>
      <c r="B13" s="3">
        <f t="shared" si="12"/>
        <v>10.111111111111111</v>
      </c>
      <c r="C13" s="3">
        <f t="shared" si="11"/>
        <v>10.111111111111111</v>
      </c>
      <c r="D13" s="3">
        <f t="shared" si="11"/>
        <v>4.2</v>
      </c>
      <c r="E13" s="3">
        <f t="shared" si="11"/>
        <v>17.142857142857146</v>
      </c>
      <c r="F13" s="3">
        <f t="shared" si="11"/>
        <v>15</v>
      </c>
      <c r="G13" s="3">
        <f t="shared" si="11"/>
        <v>24</v>
      </c>
      <c r="I13" s="20" t="s">
        <v>14</v>
      </c>
      <c r="J13" s="9" t="s">
        <v>5</v>
      </c>
      <c r="K13" s="9">
        <v>1</v>
      </c>
      <c r="L13" s="9">
        <v>1</v>
      </c>
      <c r="M13" s="9">
        <v>16</v>
      </c>
      <c r="N13" s="9">
        <v>5</v>
      </c>
      <c r="O13" s="9">
        <v>2</v>
      </c>
      <c r="P13" s="7"/>
      <c r="Q13" s="11">
        <f t="shared" ref="Q13:Q15" si="18">IF(J13="DNC",0,INDEX($A$2:$G$44,MATCH(J13,$A$2:$A$44,0),MATCH(J$3,$A$2:$G$2,0)))</f>
        <v>0</v>
      </c>
      <c r="R13" s="11">
        <f t="shared" si="13"/>
        <v>13</v>
      </c>
      <c r="S13" s="11">
        <f t="shared" si="14"/>
        <v>7.0000000000000009</v>
      </c>
      <c r="T13" s="11">
        <f t="shared" si="15"/>
        <v>9.2857142857142865</v>
      </c>
      <c r="U13" s="11">
        <f t="shared" si="16"/>
        <v>15</v>
      </c>
      <c r="V13" s="11">
        <f t="shared" si="17"/>
        <v>26.25</v>
      </c>
      <c r="W13" s="24">
        <f t="shared" ref="W13:W15" si="19">SUM(Q13:V13)</f>
        <v>70.535714285714278</v>
      </c>
      <c r="X13" s="26">
        <f t="shared" ref="X13:X15" si="20">RANK(W13,$W$12:$W$15,0)</f>
        <v>3</v>
      </c>
    </row>
    <row r="14" spans="1:24" x14ac:dyDescent="0.3">
      <c r="A14">
        <v>6</v>
      </c>
      <c r="B14" s="3">
        <f t="shared" si="12"/>
        <v>9.3888888888888875</v>
      </c>
      <c r="C14" s="3">
        <f t="shared" si="11"/>
        <v>9.3888888888888875</v>
      </c>
      <c r="D14" s="3">
        <f t="shared" si="11"/>
        <v>3.5000000000000004</v>
      </c>
      <c r="E14" s="3">
        <f t="shared" si="11"/>
        <v>16.428571428571431</v>
      </c>
      <c r="F14" s="3">
        <f t="shared" si="11"/>
        <v>13.75</v>
      </c>
      <c r="G14" s="3">
        <f t="shared" si="11"/>
        <v>23.250000000000004</v>
      </c>
      <c r="I14" s="20" t="s">
        <v>0</v>
      </c>
      <c r="J14" s="9">
        <v>1</v>
      </c>
      <c r="K14" s="9" t="s">
        <v>5</v>
      </c>
      <c r="L14" s="9">
        <v>7</v>
      </c>
      <c r="M14" s="9">
        <v>10</v>
      </c>
      <c r="N14" s="9">
        <v>4</v>
      </c>
      <c r="O14" s="9">
        <v>3</v>
      </c>
      <c r="P14" s="7"/>
      <c r="Q14" s="11">
        <f t="shared" si="18"/>
        <v>13</v>
      </c>
      <c r="R14" s="11">
        <f t="shared" si="13"/>
        <v>0</v>
      </c>
      <c r="S14" s="11">
        <f t="shared" si="14"/>
        <v>2.8000000000000003</v>
      </c>
      <c r="T14" s="11">
        <f t="shared" si="15"/>
        <v>13.571428571428573</v>
      </c>
      <c r="U14" s="11">
        <f t="shared" si="16"/>
        <v>16.25</v>
      </c>
      <c r="V14" s="11">
        <f t="shared" si="17"/>
        <v>25.5</v>
      </c>
      <c r="W14" s="24">
        <f t="shared" si="19"/>
        <v>71.121428571428567</v>
      </c>
      <c r="X14" s="26">
        <f t="shared" si="20"/>
        <v>2</v>
      </c>
    </row>
    <row r="15" spans="1:24" ht="15" thickBot="1" x14ac:dyDescent="0.35">
      <c r="A15">
        <v>7</v>
      </c>
      <c r="B15" s="3">
        <f t="shared" si="12"/>
        <v>8.6666666666666661</v>
      </c>
      <c r="C15" s="3">
        <f t="shared" si="11"/>
        <v>8.6666666666666661</v>
      </c>
      <c r="D15" s="3">
        <f t="shared" si="11"/>
        <v>2.8000000000000003</v>
      </c>
      <c r="E15" s="3">
        <f t="shared" si="11"/>
        <v>15.714285714285715</v>
      </c>
      <c r="F15" s="3">
        <f t="shared" si="11"/>
        <v>12.5</v>
      </c>
      <c r="G15" s="3">
        <f t="shared" si="11"/>
        <v>22.5</v>
      </c>
      <c r="I15" s="21" t="s">
        <v>15</v>
      </c>
      <c r="J15" s="12">
        <v>15</v>
      </c>
      <c r="K15" s="12">
        <v>4</v>
      </c>
      <c r="L15" s="12">
        <v>4</v>
      </c>
      <c r="M15" s="12">
        <v>2</v>
      </c>
      <c r="N15" s="12">
        <v>1</v>
      </c>
      <c r="O15" s="12">
        <v>1</v>
      </c>
      <c r="P15" s="13"/>
      <c r="Q15" s="14">
        <f t="shared" si="18"/>
        <v>2.8888888888888888</v>
      </c>
      <c r="R15" s="14">
        <f t="shared" si="13"/>
        <v>10.833333333333334</v>
      </c>
      <c r="S15" s="14">
        <f t="shared" si="14"/>
        <v>4.9000000000000004</v>
      </c>
      <c r="T15" s="14">
        <f t="shared" si="15"/>
        <v>19.285714285714288</v>
      </c>
      <c r="U15" s="14">
        <f t="shared" si="16"/>
        <v>20</v>
      </c>
      <c r="V15" s="14">
        <f t="shared" si="17"/>
        <v>27</v>
      </c>
      <c r="W15" s="25">
        <f t="shared" si="19"/>
        <v>84.907936507936512</v>
      </c>
      <c r="X15" s="27">
        <f t="shared" si="20"/>
        <v>1</v>
      </c>
    </row>
    <row r="16" spans="1:24" ht="15" thickBot="1" x14ac:dyDescent="0.35">
      <c r="A16">
        <v>8</v>
      </c>
      <c r="B16" s="3">
        <f t="shared" si="12"/>
        <v>7.9444444444444446</v>
      </c>
      <c r="C16" s="3">
        <f t="shared" si="11"/>
        <v>7.9444444444444446</v>
      </c>
      <c r="D16" s="3">
        <f t="shared" si="11"/>
        <v>2.1</v>
      </c>
      <c r="E16" s="3">
        <f t="shared" si="11"/>
        <v>15</v>
      </c>
      <c r="F16" s="3">
        <f t="shared" si="11"/>
        <v>11.25</v>
      </c>
      <c r="G16" s="3">
        <f t="shared" si="11"/>
        <v>21.750000000000004</v>
      </c>
    </row>
    <row r="17" spans="1:24" x14ac:dyDescent="0.3">
      <c r="A17">
        <v>9</v>
      </c>
      <c r="B17" s="3">
        <f t="shared" si="12"/>
        <v>7.2222222222222223</v>
      </c>
      <c r="C17" s="3">
        <f t="shared" si="11"/>
        <v>7.2222222222222223</v>
      </c>
      <c r="D17" s="3">
        <f t="shared" si="11"/>
        <v>1.4000000000000001</v>
      </c>
      <c r="E17" s="3">
        <f t="shared" si="11"/>
        <v>14.285714285714286</v>
      </c>
      <c r="F17" s="3">
        <f t="shared" si="11"/>
        <v>10</v>
      </c>
      <c r="G17" s="3">
        <f t="shared" si="11"/>
        <v>21</v>
      </c>
      <c r="I17" s="15" t="s">
        <v>26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</row>
    <row r="18" spans="1:24" x14ac:dyDescent="0.3">
      <c r="A18">
        <v>10</v>
      </c>
      <c r="B18" s="3">
        <f t="shared" si="12"/>
        <v>6.5</v>
      </c>
      <c r="C18" s="3">
        <f t="shared" si="11"/>
        <v>6.5</v>
      </c>
      <c r="D18" s="3">
        <f t="shared" si="11"/>
        <v>0.70000000000000007</v>
      </c>
      <c r="E18" s="3">
        <f t="shared" si="11"/>
        <v>13.571428571428573</v>
      </c>
      <c r="F18" s="3">
        <f t="shared" si="11"/>
        <v>8.75</v>
      </c>
      <c r="G18" s="3">
        <f t="shared" si="11"/>
        <v>20.25</v>
      </c>
      <c r="I18" s="6"/>
      <c r="J18" s="29" t="s">
        <v>16</v>
      </c>
      <c r="K18" s="29"/>
      <c r="L18" s="29"/>
      <c r="M18" s="29"/>
      <c r="N18" s="29"/>
      <c r="O18" s="29"/>
      <c r="P18" s="7"/>
      <c r="Q18" s="29" t="s">
        <v>11</v>
      </c>
      <c r="R18" s="29"/>
      <c r="S18" s="29"/>
      <c r="T18" s="29"/>
      <c r="U18" s="29"/>
      <c r="V18" s="29"/>
      <c r="W18" s="7"/>
      <c r="X18" s="8"/>
    </row>
    <row r="19" spans="1:24" x14ac:dyDescent="0.3">
      <c r="A19">
        <v>11</v>
      </c>
      <c r="B19" s="3">
        <f t="shared" si="12"/>
        <v>5.7777777777777777</v>
      </c>
      <c r="C19" s="3">
        <f t="shared" si="11"/>
        <v>5.7777777777777777</v>
      </c>
      <c r="D19" s="3" t="str">
        <f t="shared" si="11"/>
        <v/>
      </c>
      <c r="E19" s="3">
        <f t="shared" si="11"/>
        <v>12.857142857142859</v>
      </c>
      <c r="F19" s="3">
        <f t="shared" si="11"/>
        <v>7.5</v>
      </c>
      <c r="G19" s="3">
        <f t="shared" si="11"/>
        <v>19.5</v>
      </c>
      <c r="I19" s="6"/>
      <c r="J19" s="18" t="s">
        <v>1</v>
      </c>
      <c r="K19" s="18" t="s">
        <v>2</v>
      </c>
      <c r="L19" s="18" t="s">
        <v>3</v>
      </c>
      <c r="M19" s="18" t="s">
        <v>8</v>
      </c>
      <c r="N19" s="18" t="s">
        <v>4</v>
      </c>
      <c r="O19" s="18" t="s">
        <v>22</v>
      </c>
      <c r="P19" s="9"/>
      <c r="Q19" s="19" t="s">
        <v>1</v>
      </c>
      <c r="R19" s="19" t="s">
        <v>2</v>
      </c>
      <c r="S19" s="19" t="s">
        <v>3</v>
      </c>
      <c r="T19" s="19" t="s">
        <v>8</v>
      </c>
      <c r="U19" s="19" t="s">
        <v>4</v>
      </c>
      <c r="V19" s="19" t="s">
        <v>22</v>
      </c>
      <c r="W19" s="23" t="s">
        <v>18</v>
      </c>
      <c r="X19" s="10" t="s">
        <v>21</v>
      </c>
    </row>
    <row r="20" spans="1:24" x14ac:dyDescent="0.3">
      <c r="A20">
        <v>12</v>
      </c>
      <c r="B20" s="3">
        <f t="shared" si="12"/>
        <v>5.0555555555555554</v>
      </c>
      <c r="C20" s="3">
        <f t="shared" si="11"/>
        <v>5.0555555555555554</v>
      </c>
      <c r="D20" s="3" t="str">
        <f t="shared" si="11"/>
        <v/>
      </c>
      <c r="E20" s="3">
        <f t="shared" si="11"/>
        <v>12.142857142857144</v>
      </c>
      <c r="F20" s="3">
        <f t="shared" si="11"/>
        <v>6.25</v>
      </c>
      <c r="G20" s="3">
        <f t="shared" si="11"/>
        <v>18.75</v>
      </c>
      <c r="I20" s="20" t="s">
        <v>17</v>
      </c>
      <c r="J20" s="9" t="s">
        <v>5</v>
      </c>
      <c r="K20" s="9">
        <v>1</v>
      </c>
      <c r="L20" s="9" t="s">
        <v>5</v>
      </c>
      <c r="M20" s="9">
        <v>7</v>
      </c>
      <c r="N20" s="9">
        <v>5</v>
      </c>
      <c r="O20" s="9">
        <v>1</v>
      </c>
      <c r="P20" s="7"/>
      <c r="Q20" s="11">
        <f>IF(J20="DNC",0,INDEX($A$2:$G$44,MATCH(J20,$A$2:$A$44,0),MATCH(J$3,$A$2:$G$2,0)))</f>
        <v>0</v>
      </c>
      <c r="R20" s="11">
        <f t="shared" ref="R20:R23" si="21">IF(K20="DNC",0,INDEX($A$2:$G$44,MATCH(K20,$A$2:$A$44,0),MATCH(K$3,$A$2:$G$2,0)))</f>
        <v>13</v>
      </c>
      <c r="S20" s="11">
        <f t="shared" ref="S20:S23" si="22">IF(L20="DNC",0,INDEX($A$2:$G$44,MATCH(L20,$A$2:$A$44,0),MATCH(L$3,$A$2:$G$2,0)))</f>
        <v>0</v>
      </c>
      <c r="T20" s="11">
        <f t="shared" ref="T20:T23" si="23">IF(M20="DNC",0,INDEX($A$2:$G$44,MATCH(M20,$A$2:$A$44,0),MATCH(M$3,$A$2:$G$2,0)))</f>
        <v>15.714285714285715</v>
      </c>
      <c r="U20" s="11">
        <f t="shared" ref="U20:U23" si="24">IF(N20="DNC",0,INDEX($A$2:$G$44,MATCH(N20,$A$2:$A$44,0),MATCH(N$3,$A$2:$G$2,0)))</f>
        <v>15</v>
      </c>
      <c r="V20" s="11">
        <f t="shared" ref="V20:V23" si="25">IF(O20="DNC",0,INDEX($A$2:$G$44,MATCH(O20,$A$2:$A$44,0),MATCH(O$3,$A$2:$G$2,0)))</f>
        <v>27</v>
      </c>
      <c r="W20" s="24">
        <f>SUM(Q20:V20)</f>
        <v>70.714285714285722</v>
      </c>
      <c r="X20" s="26">
        <f>RANK(W20,$W$20:$W$23,0)</f>
        <v>3</v>
      </c>
    </row>
    <row r="21" spans="1:24" x14ac:dyDescent="0.3">
      <c r="A21">
        <v>13</v>
      </c>
      <c r="B21" s="3">
        <f t="shared" si="12"/>
        <v>4.333333333333333</v>
      </c>
      <c r="C21" s="3">
        <f t="shared" si="11"/>
        <v>4.333333333333333</v>
      </c>
      <c r="D21" s="3" t="str">
        <f t="shared" si="11"/>
        <v/>
      </c>
      <c r="E21" s="3">
        <f t="shared" si="11"/>
        <v>11.428571428571431</v>
      </c>
      <c r="F21" s="3">
        <f t="shared" si="11"/>
        <v>5</v>
      </c>
      <c r="G21" s="3">
        <f t="shared" si="11"/>
        <v>18</v>
      </c>
      <c r="I21" s="20" t="s">
        <v>14</v>
      </c>
      <c r="J21" s="9">
        <v>5</v>
      </c>
      <c r="K21" s="9">
        <v>2</v>
      </c>
      <c r="L21" s="9">
        <v>3</v>
      </c>
      <c r="M21" s="9">
        <v>11</v>
      </c>
      <c r="N21" s="9">
        <v>4</v>
      </c>
      <c r="O21" s="9">
        <v>2</v>
      </c>
      <c r="P21" s="7"/>
      <c r="Q21" s="11">
        <f t="shared" ref="Q21:Q23" si="26">IF(J21="DNC",0,INDEX($A$2:$G$44,MATCH(J21,$A$2:$A$44,0),MATCH(J$3,$A$2:$G$2,0)))</f>
        <v>10.111111111111111</v>
      </c>
      <c r="R21" s="11">
        <f t="shared" si="21"/>
        <v>12.277777777777779</v>
      </c>
      <c r="S21" s="11">
        <f t="shared" si="22"/>
        <v>5.6000000000000005</v>
      </c>
      <c r="T21" s="11">
        <f t="shared" si="23"/>
        <v>12.857142857142859</v>
      </c>
      <c r="U21" s="11">
        <f t="shared" si="24"/>
        <v>16.25</v>
      </c>
      <c r="V21" s="11">
        <f t="shared" si="25"/>
        <v>26.25</v>
      </c>
      <c r="W21" s="24">
        <f t="shared" ref="W21:W23" si="27">SUM(Q21:V21)</f>
        <v>83.346031746031741</v>
      </c>
      <c r="X21" s="26">
        <f t="shared" ref="X21:X23" si="28">RANK(W21,$W$20:$W$23,0)</f>
        <v>2</v>
      </c>
    </row>
    <row r="22" spans="1:24" x14ac:dyDescent="0.3">
      <c r="A22">
        <v>14</v>
      </c>
      <c r="B22" s="3">
        <f t="shared" si="12"/>
        <v>3.6111111111111112</v>
      </c>
      <c r="C22" s="3">
        <f t="shared" si="11"/>
        <v>3.6111111111111112</v>
      </c>
      <c r="D22" s="3" t="str">
        <f t="shared" si="11"/>
        <v/>
      </c>
      <c r="E22" s="3">
        <f t="shared" si="11"/>
        <v>10.714285714285715</v>
      </c>
      <c r="F22" s="3">
        <f t="shared" si="11"/>
        <v>3.75</v>
      </c>
      <c r="G22" s="3">
        <f t="shared" si="11"/>
        <v>17.25</v>
      </c>
      <c r="I22" s="20" t="s">
        <v>0</v>
      </c>
      <c r="J22" s="9">
        <v>1</v>
      </c>
      <c r="K22" s="9" t="s">
        <v>5</v>
      </c>
      <c r="L22" s="9" t="s">
        <v>5</v>
      </c>
      <c r="M22" s="9">
        <v>4</v>
      </c>
      <c r="N22" s="9">
        <v>10</v>
      </c>
      <c r="O22" s="9">
        <v>5</v>
      </c>
      <c r="P22" s="7"/>
      <c r="Q22" s="11">
        <f t="shared" si="26"/>
        <v>13</v>
      </c>
      <c r="R22" s="11">
        <f t="shared" si="21"/>
        <v>0</v>
      </c>
      <c r="S22" s="11">
        <f t="shared" si="22"/>
        <v>0</v>
      </c>
      <c r="T22" s="11">
        <f t="shared" si="23"/>
        <v>17.857142857142858</v>
      </c>
      <c r="U22" s="11">
        <f t="shared" si="24"/>
        <v>8.75</v>
      </c>
      <c r="V22" s="11">
        <f t="shared" si="25"/>
        <v>24</v>
      </c>
      <c r="W22" s="24">
        <f t="shared" si="27"/>
        <v>63.607142857142861</v>
      </c>
      <c r="X22" s="26">
        <f t="shared" si="28"/>
        <v>4</v>
      </c>
    </row>
    <row r="23" spans="1:24" ht="15" thickBot="1" x14ac:dyDescent="0.35">
      <c r="A23">
        <v>15</v>
      </c>
      <c r="B23" s="3">
        <f t="shared" si="12"/>
        <v>2.8888888888888888</v>
      </c>
      <c r="C23" s="3">
        <f t="shared" si="11"/>
        <v>2.8888888888888888</v>
      </c>
      <c r="D23" s="3" t="str">
        <f t="shared" si="11"/>
        <v/>
      </c>
      <c r="E23" s="3">
        <f t="shared" si="11"/>
        <v>10</v>
      </c>
      <c r="F23" s="3">
        <f t="shared" si="11"/>
        <v>2.5</v>
      </c>
      <c r="G23" s="3">
        <f t="shared" si="11"/>
        <v>16.5</v>
      </c>
      <c r="I23" s="21" t="s">
        <v>15</v>
      </c>
      <c r="J23" s="12">
        <v>3</v>
      </c>
      <c r="K23" s="12">
        <v>4</v>
      </c>
      <c r="L23" s="12">
        <v>2</v>
      </c>
      <c r="M23" s="12">
        <v>6</v>
      </c>
      <c r="N23" s="12">
        <v>1</v>
      </c>
      <c r="O23" s="12">
        <v>8</v>
      </c>
      <c r="P23" s="13"/>
      <c r="Q23" s="14">
        <f t="shared" si="26"/>
        <v>11.555555555555555</v>
      </c>
      <c r="R23" s="14">
        <f t="shared" si="21"/>
        <v>10.833333333333334</v>
      </c>
      <c r="S23" s="14">
        <f t="shared" si="22"/>
        <v>6.3000000000000007</v>
      </c>
      <c r="T23" s="14">
        <f t="shared" si="23"/>
        <v>16.428571428571431</v>
      </c>
      <c r="U23" s="14">
        <f t="shared" si="24"/>
        <v>20</v>
      </c>
      <c r="V23" s="14">
        <f t="shared" si="25"/>
        <v>21.750000000000004</v>
      </c>
      <c r="W23" s="25">
        <f t="shared" si="27"/>
        <v>86.867460317460313</v>
      </c>
      <c r="X23" s="27">
        <f t="shared" si="28"/>
        <v>1</v>
      </c>
    </row>
    <row r="24" spans="1:24" ht="15" thickBot="1" x14ac:dyDescent="0.35">
      <c r="A24">
        <v>16</v>
      </c>
      <c r="B24" s="3">
        <f t="shared" si="12"/>
        <v>2.1666666666666665</v>
      </c>
      <c r="C24" s="3">
        <f t="shared" si="11"/>
        <v>2.1666666666666665</v>
      </c>
      <c r="D24" s="3" t="str">
        <f t="shared" si="11"/>
        <v/>
      </c>
      <c r="E24" s="3">
        <f t="shared" si="11"/>
        <v>9.2857142857142865</v>
      </c>
      <c r="F24" s="3">
        <f t="shared" si="11"/>
        <v>1.25</v>
      </c>
      <c r="G24" s="3">
        <f t="shared" si="11"/>
        <v>15.75</v>
      </c>
    </row>
    <row r="25" spans="1:24" x14ac:dyDescent="0.3">
      <c r="A25">
        <v>17</v>
      </c>
      <c r="B25" s="3">
        <f t="shared" si="12"/>
        <v>1.4444444444444444</v>
      </c>
      <c r="C25" s="3">
        <f t="shared" si="12"/>
        <v>1.4444444444444444</v>
      </c>
      <c r="D25" s="3" t="str">
        <f t="shared" si="12"/>
        <v/>
      </c>
      <c r="E25" s="3">
        <f t="shared" si="12"/>
        <v>8.571428571428573</v>
      </c>
      <c r="F25" s="3" t="str">
        <f t="shared" si="12"/>
        <v/>
      </c>
      <c r="G25" s="3">
        <f t="shared" si="12"/>
        <v>15.000000000000002</v>
      </c>
      <c r="I25" s="15" t="s">
        <v>25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7"/>
    </row>
    <row r="26" spans="1:24" x14ac:dyDescent="0.3">
      <c r="A26">
        <v>18</v>
      </c>
      <c r="B26" s="3">
        <f t="shared" si="12"/>
        <v>0.72222222222222221</v>
      </c>
      <c r="C26" s="3">
        <f t="shared" si="12"/>
        <v>0.72222222222222221</v>
      </c>
      <c r="D26" s="3" t="str">
        <f t="shared" si="12"/>
        <v/>
      </c>
      <c r="E26" s="3">
        <f t="shared" si="12"/>
        <v>7.8571428571428577</v>
      </c>
      <c r="F26" s="3" t="str">
        <f t="shared" si="12"/>
        <v/>
      </c>
      <c r="G26" s="3">
        <f t="shared" si="12"/>
        <v>14.250000000000002</v>
      </c>
      <c r="I26" s="6"/>
      <c r="J26" s="29" t="s">
        <v>16</v>
      </c>
      <c r="K26" s="29"/>
      <c r="L26" s="29"/>
      <c r="M26" s="29"/>
      <c r="N26" s="29"/>
      <c r="O26" s="29"/>
      <c r="P26" s="7"/>
      <c r="Q26" s="29" t="s">
        <v>11</v>
      </c>
      <c r="R26" s="29"/>
      <c r="S26" s="29"/>
      <c r="T26" s="29"/>
      <c r="U26" s="29"/>
      <c r="V26" s="29"/>
      <c r="W26" s="7"/>
      <c r="X26" s="8"/>
    </row>
    <row r="27" spans="1:24" x14ac:dyDescent="0.3">
      <c r="A27">
        <v>19</v>
      </c>
      <c r="B27" s="3" t="str">
        <f t="shared" si="12"/>
        <v/>
      </c>
      <c r="C27" s="3" t="str">
        <f t="shared" si="12"/>
        <v/>
      </c>
      <c r="D27" s="3" t="str">
        <f t="shared" si="12"/>
        <v/>
      </c>
      <c r="E27" s="3">
        <f t="shared" si="12"/>
        <v>7.1428571428571432</v>
      </c>
      <c r="F27" s="3" t="str">
        <f t="shared" si="12"/>
        <v/>
      </c>
      <c r="G27" s="3">
        <f t="shared" si="12"/>
        <v>13.5</v>
      </c>
      <c r="I27" s="6"/>
      <c r="J27" s="18" t="s">
        <v>1</v>
      </c>
      <c r="K27" s="18" t="s">
        <v>2</v>
      </c>
      <c r="L27" s="18" t="s">
        <v>3</v>
      </c>
      <c r="M27" s="18" t="s">
        <v>8</v>
      </c>
      <c r="N27" s="18" t="s">
        <v>4</v>
      </c>
      <c r="O27" s="18" t="s">
        <v>22</v>
      </c>
      <c r="P27" s="9"/>
      <c r="Q27" s="19" t="s">
        <v>1</v>
      </c>
      <c r="R27" s="19" t="s">
        <v>2</v>
      </c>
      <c r="S27" s="19" t="s">
        <v>3</v>
      </c>
      <c r="T27" s="19" t="s">
        <v>8</v>
      </c>
      <c r="U27" s="19" t="s">
        <v>4</v>
      </c>
      <c r="V27" s="19" t="s">
        <v>22</v>
      </c>
      <c r="W27" s="23" t="s">
        <v>18</v>
      </c>
      <c r="X27" s="10" t="s">
        <v>21</v>
      </c>
    </row>
    <row r="28" spans="1:24" x14ac:dyDescent="0.3">
      <c r="A28">
        <v>20</v>
      </c>
      <c r="B28" s="3" t="str">
        <f t="shared" si="12"/>
        <v/>
      </c>
      <c r="C28" s="3" t="str">
        <f t="shared" si="12"/>
        <v/>
      </c>
      <c r="D28" s="3" t="str">
        <f t="shared" si="12"/>
        <v/>
      </c>
      <c r="E28" s="3">
        <f t="shared" si="12"/>
        <v>6.4285714285714297</v>
      </c>
      <c r="F28" s="3" t="str">
        <f t="shared" si="12"/>
        <v/>
      </c>
      <c r="G28" s="3">
        <f t="shared" si="12"/>
        <v>12.75</v>
      </c>
      <c r="I28" s="20" t="s">
        <v>17</v>
      </c>
      <c r="J28" s="9">
        <v>9</v>
      </c>
      <c r="K28" s="9">
        <v>3</v>
      </c>
      <c r="L28" s="9" t="s">
        <v>5</v>
      </c>
      <c r="M28" s="9">
        <v>6</v>
      </c>
      <c r="N28" s="9">
        <v>1</v>
      </c>
      <c r="O28" s="9">
        <v>4</v>
      </c>
      <c r="P28" s="7"/>
      <c r="Q28" s="11">
        <f>IF(J28="DNC",0,INDEX($A$2:$G$44,MATCH(J28,$A$2:$A$44,0),MATCH(J$3,$A$2:$G$2,0)))</f>
        <v>7.2222222222222223</v>
      </c>
      <c r="R28" s="11">
        <f t="shared" ref="R28:R31" si="29">IF(K28="DNC",0,INDEX($A$2:$G$44,MATCH(K28,$A$2:$A$44,0),MATCH(K$3,$A$2:$G$2,0)))</f>
        <v>11.555555555555555</v>
      </c>
      <c r="S28" s="11">
        <f t="shared" ref="S28:S31" si="30">IF(L28="DNC",0,INDEX($A$2:$G$44,MATCH(L28,$A$2:$A$44,0),MATCH(L$3,$A$2:$G$2,0)))</f>
        <v>0</v>
      </c>
      <c r="T28" s="11">
        <f t="shared" ref="T28:T31" si="31">IF(M28="DNC",0,INDEX($A$2:$G$44,MATCH(M28,$A$2:$A$44,0),MATCH(M$3,$A$2:$G$2,0)))</f>
        <v>16.428571428571431</v>
      </c>
      <c r="U28" s="11">
        <f t="shared" ref="U28:U31" si="32">IF(N28="DNC",0,INDEX($A$2:$G$44,MATCH(N28,$A$2:$A$44,0),MATCH(N$3,$A$2:$G$2,0)))</f>
        <v>20</v>
      </c>
      <c r="V28" s="11">
        <f t="shared" ref="V28:V31" si="33">IF(O28="DNC",0,INDEX($A$2:$G$44,MATCH(O28,$A$2:$A$44,0),MATCH(O$3,$A$2:$G$2,0)))</f>
        <v>24.75</v>
      </c>
      <c r="W28" s="24">
        <f>SUM(Q28:V28)</f>
        <v>79.956349206349216</v>
      </c>
      <c r="X28" s="26">
        <f>RANK(W28,$W$28:$W$31,0)</f>
        <v>1</v>
      </c>
    </row>
    <row r="29" spans="1:24" x14ac:dyDescent="0.3">
      <c r="A29">
        <v>21</v>
      </c>
      <c r="B29" s="3" t="str">
        <f t="shared" si="12"/>
        <v/>
      </c>
      <c r="C29" s="3" t="str">
        <f t="shared" si="12"/>
        <v/>
      </c>
      <c r="D29" s="3" t="str">
        <f t="shared" si="12"/>
        <v/>
      </c>
      <c r="E29" s="3">
        <f t="shared" si="12"/>
        <v>5.7142857142857153</v>
      </c>
      <c r="F29" s="3" t="str">
        <f t="shared" si="12"/>
        <v/>
      </c>
      <c r="G29" s="3">
        <f t="shared" si="12"/>
        <v>12</v>
      </c>
      <c r="I29" s="20" t="s">
        <v>14</v>
      </c>
      <c r="J29" s="9" t="s">
        <v>5</v>
      </c>
      <c r="K29" s="9">
        <v>6</v>
      </c>
      <c r="L29" s="9" t="s">
        <v>5</v>
      </c>
      <c r="M29" s="9">
        <v>4</v>
      </c>
      <c r="N29" s="9">
        <v>6</v>
      </c>
      <c r="O29" s="9">
        <v>1</v>
      </c>
      <c r="P29" s="7"/>
      <c r="Q29" s="11">
        <f t="shared" ref="Q29:Q31" si="34">IF(J29="DNC",0,INDEX($A$2:$G$44,MATCH(J29,$A$2:$A$44,0),MATCH(J$3,$A$2:$G$2,0)))</f>
        <v>0</v>
      </c>
      <c r="R29" s="11">
        <f t="shared" si="29"/>
        <v>9.3888888888888875</v>
      </c>
      <c r="S29" s="11">
        <f t="shared" si="30"/>
        <v>0</v>
      </c>
      <c r="T29" s="11">
        <f t="shared" si="31"/>
        <v>17.857142857142858</v>
      </c>
      <c r="U29" s="11">
        <f t="shared" si="32"/>
        <v>13.75</v>
      </c>
      <c r="V29" s="11">
        <f t="shared" si="33"/>
        <v>27</v>
      </c>
      <c r="W29" s="24">
        <f t="shared" ref="W29:W31" si="35">SUM(Q29:V29)</f>
        <v>67.996031746031747</v>
      </c>
      <c r="X29" s="26">
        <f t="shared" ref="X29:X31" si="36">RANK(W29,$W$28:$W$31,0)</f>
        <v>4</v>
      </c>
    </row>
    <row r="30" spans="1:24" x14ac:dyDescent="0.3">
      <c r="A30">
        <v>22</v>
      </c>
      <c r="B30" s="3" t="str">
        <f t="shared" si="12"/>
        <v/>
      </c>
      <c r="C30" s="3" t="str">
        <f t="shared" si="12"/>
        <v/>
      </c>
      <c r="D30" s="3" t="str">
        <f t="shared" si="12"/>
        <v/>
      </c>
      <c r="E30" s="3">
        <f t="shared" si="12"/>
        <v>5</v>
      </c>
      <c r="F30" s="3" t="str">
        <f t="shared" si="12"/>
        <v/>
      </c>
      <c r="G30" s="3">
        <f t="shared" si="12"/>
        <v>11.25</v>
      </c>
      <c r="I30" s="20" t="s">
        <v>0</v>
      </c>
      <c r="J30" s="9">
        <v>1</v>
      </c>
      <c r="K30" s="9" t="s">
        <v>5</v>
      </c>
      <c r="L30" s="9" t="s">
        <v>5</v>
      </c>
      <c r="M30" s="9">
        <v>1</v>
      </c>
      <c r="N30" s="9">
        <v>4</v>
      </c>
      <c r="O30" s="9">
        <v>7</v>
      </c>
      <c r="P30" s="7"/>
      <c r="Q30" s="11">
        <f t="shared" si="34"/>
        <v>13</v>
      </c>
      <c r="R30" s="11">
        <f t="shared" si="29"/>
        <v>0</v>
      </c>
      <c r="S30" s="11">
        <f t="shared" si="30"/>
        <v>0</v>
      </c>
      <c r="T30" s="11">
        <f t="shared" si="31"/>
        <v>20</v>
      </c>
      <c r="U30" s="11">
        <f t="shared" si="32"/>
        <v>16.25</v>
      </c>
      <c r="V30" s="11">
        <f t="shared" si="33"/>
        <v>22.5</v>
      </c>
      <c r="W30" s="24">
        <f t="shared" si="35"/>
        <v>71.75</v>
      </c>
      <c r="X30" s="26">
        <f t="shared" si="36"/>
        <v>2</v>
      </c>
    </row>
    <row r="31" spans="1:24" ht="15" thickBot="1" x14ac:dyDescent="0.35">
      <c r="A31">
        <v>23</v>
      </c>
      <c r="B31" s="3" t="str">
        <f t="shared" si="12"/>
        <v/>
      </c>
      <c r="C31" s="3" t="str">
        <f t="shared" si="12"/>
        <v/>
      </c>
      <c r="D31" s="3" t="str">
        <f t="shared" si="12"/>
        <v/>
      </c>
      <c r="E31" s="3">
        <f t="shared" si="12"/>
        <v>4.2857142857142865</v>
      </c>
      <c r="F31" s="3" t="str">
        <f t="shared" si="12"/>
        <v/>
      </c>
      <c r="G31" s="3">
        <f t="shared" si="12"/>
        <v>10.5</v>
      </c>
      <c r="I31" s="21" t="s">
        <v>15</v>
      </c>
      <c r="J31" s="12">
        <v>2</v>
      </c>
      <c r="K31" s="12">
        <v>1</v>
      </c>
      <c r="L31" s="12" t="s">
        <v>5</v>
      </c>
      <c r="M31" s="12">
        <v>2</v>
      </c>
      <c r="N31" s="12" t="s">
        <v>5</v>
      </c>
      <c r="O31" s="12">
        <v>3</v>
      </c>
      <c r="P31" s="13"/>
      <c r="Q31" s="14">
        <f t="shared" si="34"/>
        <v>12.277777777777779</v>
      </c>
      <c r="R31" s="14">
        <f t="shared" si="29"/>
        <v>13</v>
      </c>
      <c r="S31" s="14">
        <f t="shared" si="30"/>
        <v>0</v>
      </c>
      <c r="T31" s="14">
        <f t="shared" si="31"/>
        <v>19.285714285714288</v>
      </c>
      <c r="U31" s="14">
        <f t="shared" si="32"/>
        <v>0</v>
      </c>
      <c r="V31" s="14">
        <f t="shared" si="33"/>
        <v>25.5</v>
      </c>
      <c r="W31" s="25">
        <f t="shared" si="35"/>
        <v>70.063492063492063</v>
      </c>
      <c r="X31" s="27">
        <f t="shared" si="36"/>
        <v>3</v>
      </c>
    </row>
    <row r="32" spans="1:24" x14ac:dyDescent="0.3">
      <c r="A32">
        <v>24</v>
      </c>
      <c r="B32" s="3" t="str">
        <f t="shared" si="12"/>
        <v/>
      </c>
      <c r="C32" s="3" t="str">
        <f t="shared" si="12"/>
        <v/>
      </c>
      <c r="D32" s="3" t="str">
        <f t="shared" si="12"/>
        <v/>
      </c>
      <c r="E32" s="3">
        <f t="shared" si="12"/>
        <v>3.5714285714285716</v>
      </c>
      <c r="F32" s="3" t="str">
        <f t="shared" si="12"/>
        <v/>
      </c>
      <c r="G32" s="3">
        <f t="shared" si="12"/>
        <v>9.75</v>
      </c>
    </row>
    <row r="33" spans="1:7" x14ac:dyDescent="0.3">
      <c r="A33">
        <v>25</v>
      </c>
      <c r="B33" s="3" t="str">
        <f t="shared" si="12"/>
        <v/>
      </c>
      <c r="C33" s="3" t="str">
        <f t="shared" si="12"/>
        <v/>
      </c>
      <c r="D33" s="3" t="str">
        <f t="shared" si="12"/>
        <v/>
      </c>
      <c r="E33" s="3">
        <f t="shared" si="12"/>
        <v>2.8571428571428577</v>
      </c>
      <c r="F33" s="3" t="str">
        <f t="shared" si="12"/>
        <v/>
      </c>
      <c r="G33" s="3">
        <f t="shared" si="12"/>
        <v>9</v>
      </c>
    </row>
    <row r="34" spans="1:7" x14ac:dyDescent="0.3">
      <c r="A34">
        <v>26</v>
      </c>
      <c r="B34" s="3" t="str">
        <f t="shared" si="12"/>
        <v/>
      </c>
      <c r="C34" s="3" t="str">
        <f t="shared" si="12"/>
        <v/>
      </c>
      <c r="D34" s="3" t="str">
        <f t="shared" si="12"/>
        <v/>
      </c>
      <c r="E34" s="3">
        <f t="shared" si="12"/>
        <v>2.1428571428571432</v>
      </c>
      <c r="F34" s="3" t="str">
        <f t="shared" si="12"/>
        <v/>
      </c>
      <c r="G34" s="3">
        <f t="shared" si="12"/>
        <v>8.25</v>
      </c>
    </row>
    <row r="35" spans="1:7" x14ac:dyDescent="0.3">
      <c r="A35">
        <v>27</v>
      </c>
      <c r="B35" s="3" t="str">
        <f t="shared" si="12"/>
        <v/>
      </c>
      <c r="C35" s="3" t="str">
        <f t="shared" si="12"/>
        <v/>
      </c>
      <c r="D35" s="3" t="str">
        <f t="shared" si="12"/>
        <v/>
      </c>
      <c r="E35" s="3">
        <f t="shared" si="12"/>
        <v>1.4285714285714288</v>
      </c>
      <c r="F35" s="3" t="str">
        <f t="shared" si="12"/>
        <v/>
      </c>
      <c r="G35" s="3">
        <f t="shared" si="12"/>
        <v>7.5000000000000009</v>
      </c>
    </row>
    <row r="36" spans="1:7" x14ac:dyDescent="0.3">
      <c r="A36">
        <v>28</v>
      </c>
      <c r="B36" s="3" t="str">
        <f t="shared" si="12"/>
        <v/>
      </c>
      <c r="C36" s="3" t="str">
        <f t="shared" si="12"/>
        <v/>
      </c>
      <c r="D36" s="3" t="str">
        <f t="shared" si="12"/>
        <v/>
      </c>
      <c r="E36" s="3">
        <f t="shared" si="12"/>
        <v>0.71428571428571441</v>
      </c>
      <c r="F36" s="3" t="str">
        <f t="shared" si="12"/>
        <v/>
      </c>
      <c r="G36" s="3">
        <f t="shared" si="12"/>
        <v>6.75</v>
      </c>
    </row>
    <row r="37" spans="1:7" x14ac:dyDescent="0.3">
      <c r="A37">
        <v>29</v>
      </c>
      <c r="B37" s="3" t="str">
        <f t="shared" si="12"/>
        <v/>
      </c>
      <c r="C37" s="3" t="str">
        <f t="shared" si="12"/>
        <v/>
      </c>
      <c r="D37" s="3" t="str">
        <f t="shared" si="12"/>
        <v/>
      </c>
      <c r="E37" s="3" t="str">
        <f t="shared" si="12"/>
        <v/>
      </c>
      <c r="F37" s="3" t="str">
        <f t="shared" si="12"/>
        <v/>
      </c>
      <c r="G37" s="3">
        <f t="shared" si="12"/>
        <v>6</v>
      </c>
    </row>
    <row r="38" spans="1:7" x14ac:dyDescent="0.3">
      <c r="A38">
        <v>30</v>
      </c>
      <c r="B38" s="3" t="str">
        <f t="shared" si="12"/>
        <v/>
      </c>
      <c r="C38" s="3" t="str">
        <f t="shared" si="12"/>
        <v/>
      </c>
      <c r="D38" s="3" t="str">
        <f t="shared" si="12"/>
        <v/>
      </c>
      <c r="E38" s="3" t="str">
        <f t="shared" si="12"/>
        <v/>
      </c>
      <c r="F38" s="3" t="str">
        <f t="shared" si="12"/>
        <v/>
      </c>
      <c r="G38" s="3">
        <f t="shared" si="12"/>
        <v>5.25</v>
      </c>
    </row>
    <row r="39" spans="1:7" x14ac:dyDescent="0.3">
      <c r="A39">
        <v>31</v>
      </c>
      <c r="B39" s="3" t="str">
        <f t="shared" si="12"/>
        <v/>
      </c>
      <c r="C39" s="3" t="str">
        <f t="shared" si="12"/>
        <v/>
      </c>
      <c r="D39" s="3" t="str">
        <f t="shared" si="12"/>
        <v/>
      </c>
      <c r="E39" s="3" t="str">
        <f t="shared" si="12"/>
        <v/>
      </c>
      <c r="F39" s="3" t="str">
        <f t="shared" si="12"/>
        <v/>
      </c>
      <c r="G39" s="3">
        <f t="shared" si="12"/>
        <v>4.5</v>
      </c>
    </row>
    <row r="40" spans="1:7" x14ac:dyDescent="0.3">
      <c r="A40">
        <v>32</v>
      </c>
      <c r="B40" s="3" t="str">
        <f t="shared" si="12"/>
        <v/>
      </c>
      <c r="C40" s="3" t="str">
        <f t="shared" si="12"/>
        <v/>
      </c>
      <c r="D40" s="3" t="str">
        <f t="shared" si="12"/>
        <v/>
      </c>
      <c r="E40" s="3" t="str">
        <f t="shared" si="12"/>
        <v/>
      </c>
      <c r="F40" s="3" t="str">
        <f t="shared" si="12"/>
        <v/>
      </c>
      <c r="G40" s="3">
        <f t="shared" si="12"/>
        <v>3.7500000000000004</v>
      </c>
    </row>
    <row r="41" spans="1:7" x14ac:dyDescent="0.3">
      <c r="A41">
        <v>33</v>
      </c>
      <c r="B41" s="3" t="str">
        <f t="shared" si="12"/>
        <v/>
      </c>
      <c r="C41" s="3" t="str">
        <f t="shared" si="12"/>
        <v/>
      </c>
      <c r="D41" s="3" t="str">
        <f t="shared" si="12"/>
        <v/>
      </c>
      <c r="E41" s="3" t="str">
        <f t="shared" si="12"/>
        <v/>
      </c>
      <c r="F41" s="3" t="str">
        <f t="shared" si="12"/>
        <v/>
      </c>
      <c r="G41" s="3">
        <f t="shared" si="12"/>
        <v>3</v>
      </c>
    </row>
    <row r="42" spans="1:7" x14ac:dyDescent="0.3">
      <c r="A42">
        <v>34</v>
      </c>
      <c r="B42" s="3" t="str">
        <f t="shared" si="12"/>
        <v/>
      </c>
      <c r="C42" s="3" t="str">
        <f t="shared" si="12"/>
        <v/>
      </c>
      <c r="D42" s="3" t="str">
        <f t="shared" si="12"/>
        <v/>
      </c>
      <c r="E42" s="3" t="str">
        <f t="shared" si="12"/>
        <v/>
      </c>
      <c r="F42" s="3" t="str">
        <f t="shared" si="12"/>
        <v/>
      </c>
      <c r="G42" s="3">
        <f t="shared" si="12"/>
        <v>2.25</v>
      </c>
    </row>
    <row r="43" spans="1:7" x14ac:dyDescent="0.3">
      <c r="A43">
        <v>35</v>
      </c>
      <c r="B43" s="3" t="str">
        <f t="shared" si="12"/>
        <v/>
      </c>
      <c r="C43" s="3" t="str">
        <f t="shared" si="12"/>
        <v/>
      </c>
      <c r="D43" s="3" t="str">
        <f t="shared" si="12"/>
        <v/>
      </c>
      <c r="E43" s="3" t="str">
        <f t="shared" si="12"/>
        <v/>
      </c>
      <c r="F43" s="3" t="str">
        <f t="shared" si="12"/>
        <v/>
      </c>
      <c r="G43" s="3">
        <f t="shared" si="12"/>
        <v>1.5</v>
      </c>
    </row>
    <row r="44" spans="1:7" x14ac:dyDescent="0.3">
      <c r="A44">
        <v>36</v>
      </c>
      <c r="B44" s="3" t="str">
        <f t="shared" si="12"/>
        <v/>
      </c>
      <c r="C44" s="3" t="str">
        <f t="shared" si="12"/>
        <v/>
      </c>
      <c r="D44" s="3" t="str">
        <f t="shared" si="12"/>
        <v/>
      </c>
      <c r="E44" s="3" t="str">
        <f t="shared" si="12"/>
        <v/>
      </c>
      <c r="F44" s="3" t="str">
        <f t="shared" si="12"/>
        <v/>
      </c>
      <c r="G44" s="3">
        <f t="shared" si="12"/>
        <v>0.75</v>
      </c>
    </row>
    <row r="45" spans="1:7" x14ac:dyDescent="0.3">
      <c r="B45" s="3"/>
      <c r="C45" s="3"/>
      <c r="D45" s="3"/>
      <c r="E45" s="3"/>
      <c r="F45" s="3"/>
      <c r="G45" s="3"/>
    </row>
  </sheetData>
  <mergeCells count="8">
    <mergeCell ref="J18:O18"/>
    <mergeCell ref="Q18:V18"/>
    <mergeCell ref="J26:O26"/>
    <mergeCell ref="Q26:V26"/>
    <mergeCell ref="Q2:V2"/>
    <mergeCell ref="J2:O2"/>
    <mergeCell ref="J10:O10"/>
    <mergeCell ref="Q10:V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D6" sqref="D6"/>
    </sheetView>
  </sheetViews>
  <sheetFormatPr defaultRowHeight="14.4" x14ac:dyDescent="0.3"/>
  <cols>
    <col min="1" max="1" width="15.5546875" customWidth="1"/>
    <col min="16" max="16" width="2.5546875" customWidth="1"/>
  </cols>
  <sheetData>
    <row r="1" spans="1:24" x14ac:dyDescent="0.3">
      <c r="A1" t="s">
        <v>20</v>
      </c>
      <c r="B1">
        <v>100</v>
      </c>
      <c r="I1" s="15" t="s">
        <v>19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x14ac:dyDescent="0.3">
      <c r="B2" t="s">
        <v>1</v>
      </c>
      <c r="C2" t="s">
        <v>2</v>
      </c>
      <c r="D2" t="s">
        <v>3</v>
      </c>
      <c r="E2" t="s">
        <v>8</v>
      </c>
      <c r="F2" t="s">
        <v>4</v>
      </c>
      <c r="G2" t="s">
        <v>22</v>
      </c>
      <c r="I2" s="6"/>
      <c r="J2" s="29" t="s">
        <v>16</v>
      </c>
      <c r="K2" s="29"/>
      <c r="L2" s="29"/>
      <c r="M2" s="29"/>
      <c r="N2" s="29"/>
      <c r="O2" s="29"/>
      <c r="P2" s="7"/>
      <c r="Q2" s="29" t="s">
        <v>11</v>
      </c>
      <c r="R2" s="29"/>
      <c r="S2" s="29"/>
      <c r="T2" s="29"/>
      <c r="U2" s="29"/>
      <c r="V2" s="29"/>
      <c r="W2" s="7"/>
      <c r="X2" s="8"/>
    </row>
    <row r="3" spans="1:24" x14ac:dyDescent="0.3">
      <c r="A3" t="s">
        <v>6</v>
      </c>
      <c r="B3" s="2">
        <v>0.13</v>
      </c>
      <c r="C3" s="2">
        <v>0.13</v>
      </c>
      <c r="D3" s="2">
        <v>7.0000000000000007E-2</v>
      </c>
      <c r="E3" s="2">
        <v>0.2</v>
      </c>
      <c r="F3" s="2">
        <v>0.2</v>
      </c>
      <c r="G3" s="2">
        <v>0.27</v>
      </c>
      <c r="I3" s="6"/>
      <c r="J3" s="18" t="s">
        <v>1</v>
      </c>
      <c r="K3" s="18" t="s">
        <v>2</v>
      </c>
      <c r="L3" s="18" t="s">
        <v>3</v>
      </c>
      <c r="M3" s="18" t="s">
        <v>8</v>
      </c>
      <c r="N3" s="18" t="s">
        <v>4</v>
      </c>
      <c r="O3" s="18" t="s">
        <v>22</v>
      </c>
      <c r="P3" s="9"/>
      <c r="Q3" s="19" t="s">
        <v>1</v>
      </c>
      <c r="R3" s="19" t="s">
        <v>2</v>
      </c>
      <c r="S3" s="19" t="s">
        <v>3</v>
      </c>
      <c r="T3" s="19" t="s">
        <v>8</v>
      </c>
      <c r="U3" s="19" t="s">
        <v>4</v>
      </c>
      <c r="V3" s="19" t="s">
        <v>22</v>
      </c>
      <c r="W3" s="23" t="s">
        <v>18</v>
      </c>
      <c r="X3" s="10" t="s">
        <v>21</v>
      </c>
    </row>
    <row r="4" spans="1:24" x14ac:dyDescent="0.3">
      <c r="A4" t="s">
        <v>7</v>
      </c>
      <c r="B4">
        <v>18</v>
      </c>
      <c r="C4">
        <v>18</v>
      </c>
      <c r="D4">
        <v>10</v>
      </c>
      <c r="E4">
        <v>28</v>
      </c>
      <c r="F4">
        <v>16</v>
      </c>
      <c r="G4">
        <v>36</v>
      </c>
      <c r="I4" s="20" t="s">
        <v>17</v>
      </c>
      <c r="J4" s="9">
        <v>8</v>
      </c>
      <c r="K4" s="9">
        <v>1</v>
      </c>
      <c r="L4" s="9">
        <v>5</v>
      </c>
      <c r="M4" s="9">
        <v>5</v>
      </c>
      <c r="N4" s="9">
        <v>4</v>
      </c>
      <c r="O4" s="9">
        <v>4</v>
      </c>
      <c r="P4" s="7"/>
      <c r="Q4" s="11">
        <f>INDEX($A$2:$G$45,MATCH(J4,$A$2:$A$45,0),MATCH(J$3,$A$2:$G$2,0))</f>
        <v>12.09</v>
      </c>
      <c r="R4" s="11">
        <f t="shared" ref="R4:R7" si="0">INDEX($A$2:$G$45,MATCH(K4,$A$2:$A$45,0),MATCH(K$3,$A$2:$G$2,0))</f>
        <v>13</v>
      </c>
      <c r="S4" s="11">
        <f t="shared" ref="S4:S7" si="1">INDEX($A$2:$G$45,MATCH(L4,$A$2:$A$45,0),MATCH(L$3,$A$2:$G$2,0))</f>
        <v>6.7200000000000006</v>
      </c>
      <c r="T4" s="11">
        <f t="shared" ref="T4:T7" si="2">INDEX($A$2:$G$45,MATCH(M4,$A$2:$A$45,0),MATCH(M$3,$A$2:$G$2,0))</f>
        <v>19.200000000000003</v>
      </c>
      <c r="U4" s="11">
        <f t="shared" ref="U4:U7" si="3">INDEX($A$2:$G$45,MATCH(N4,$A$2:$A$45,0),MATCH(N$3,$A$2:$G$2,0))</f>
        <v>19.400000000000002</v>
      </c>
      <c r="V4" s="11">
        <f t="shared" ref="V4:V7" si="4">INDEX($A$2:$G$45,MATCH(O4,$A$2:$A$45,0),MATCH(O$3,$A$2:$G$2,0))</f>
        <v>26.19</v>
      </c>
      <c r="W4" s="24">
        <f>SUM(Q4:V4)</f>
        <v>96.600000000000009</v>
      </c>
      <c r="X4" s="26">
        <f>RANK(W4,$W$4:$W$7,0)</f>
        <v>2</v>
      </c>
    </row>
    <row r="5" spans="1:24" x14ac:dyDescent="0.3">
      <c r="A5" t="s">
        <v>10</v>
      </c>
      <c r="B5" s="1">
        <f>100/B4</f>
        <v>5.5555555555555554</v>
      </c>
      <c r="C5" s="1">
        <f t="shared" ref="C5:G5" si="5">100/C4</f>
        <v>5.5555555555555554</v>
      </c>
      <c r="D5" s="1">
        <f t="shared" si="5"/>
        <v>10</v>
      </c>
      <c r="E5" s="1">
        <f t="shared" si="5"/>
        <v>3.5714285714285716</v>
      </c>
      <c r="F5" s="1">
        <f t="shared" si="5"/>
        <v>6.25</v>
      </c>
      <c r="G5" s="1">
        <f t="shared" si="5"/>
        <v>2.7777777777777777</v>
      </c>
      <c r="I5" s="20" t="s">
        <v>14</v>
      </c>
      <c r="J5" s="9">
        <v>5</v>
      </c>
      <c r="K5" s="9">
        <v>5</v>
      </c>
      <c r="L5" s="9">
        <v>1</v>
      </c>
      <c r="M5" s="9">
        <v>6</v>
      </c>
      <c r="N5" s="9">
        <v>5</v>
      </c>
      <c r="O5" s="9">
        <v>5</v>
      </c>
      <c r="P5" s="7"/>
      <c r="Q5" s="11">
        <f t="shared" ref="Q5:Q7" si="6">INDEX($A$2:$G$45,MATCH(J5,$A$2:$A$45,0),MATCH(J$3,$A$2:$G$2,0))</f>
        <v>12.48</v>
      </c>
      <c r="R5" s="11">
        <f t="shared" si="0"/>
        <v>12.48</v>
      </c>
      <c r="S5" s="11">
        <f t="shared" si="1"/>
        <v>7.0000000000000009</v>
      </c>
      <c r="T5" s="11">
        <f t="shared" si="2"/>
        <v>19</v>
      </c>
      <c r="U5" s="11">
        <f t="shared" si="3"/>
        <v>19.200000000000003</v>
      </c>
      <c r="V5" s="11">
        <f t="shared" si="4"/>
        <v>25.92</v>
      </c>
      <c r="W5" s="24">
        <f t="shared" ref="W5:W7" si="7">SUM(Q5:V5)</f>
        <v>96.08</v>
      </c>
      <c r="X5" s="26">
        <f t="shared" ref="X5:X7" si="8">RANK(W5,$W$4:$W$7,0)</f>
        <v>4</v>
      </c>
    </row>
    <row r="6" spans="1:24" x14ac:dyDescent="0.3">
      <c r="A6" t="s">
        <v>12</v>
      </c>
      <c r="B6" s="3">
        <f t="shared" ref="B6:G6" si="9">B9-B10</f>
        <v>0.12999999999999901</v>
      </c>
      <c r="C6" s="3">
        <f t="shared" si="9"/>
        <v>0.12999999999999901</v>
      </c>
      <c r="D6" s="3">
        <f t="shared" si="9"/>
        <v>7.0000000000000284E-2</v>
      </c>
      <c r="E6" s="3">
        <f t="shared" si="9"/>
        <v>0.19999999999999929</v>
      </c>
      <c r="F6" s="3">
        <f t="shared" si="9"/>
        <v>0.19999999999999929</v>
      </c>
      <c r="G6" s="3">
        <f t="shared" si="9"/>
        <v>0.26999999999999957</v>
      </c>
      <c r="I6" s="20" t="s">
        <v>0</v>
      </c>
      <c r="J6" s="9">
        <v>1</v>
      </c>
      <c r="K6" s="9" t="s">
        <v>5</v>
      </c>
      <c r="L6" s="9">
        <v>4</v>
      </c>
      <c r="M6" s="9">
        <v>2</v>
      </c>
      <c r="N6" s="9">
        <v>2</v>
      </c>
      <c r="O6" s="9">
        <v>3</v>
      </c>
      <c r="P6" s="7"/>
      <c r="Q6" s="11">
        <f t="shared" si="6"/>
        <v>13</v>
      </c>
      <c r="R6" s="11">
        <f t="shared" si="0"/>
        <v>10.66</v>
      </c>
      <c r="S6" s="11">
        <f t="shared" si="1"/>
        <v>6.7900000000000009</v>
      </c>
      <c r="T6" s="11">
        <f t="shared" si="2"/>
        <v>19.8</v>
      </c>
      <c r="U6" s="11">
        <f t="shared" si="3"/>
        <v>19.8</v>
      </c>
      <c r="V6" s="11">
        <f t="shared" si="4"/>
        <v>26.46</v>
      </c>
      <c r="W6" s="24">
        <f t="shared" si="7"/>
        <v>96.509999999999991</v>
      </c>
      <c r="X6" s="26">
        <f t="shared" si="8"/>
        <v>3</v>
      </c>
    </row>
    <row r="7" spans="1:24" ht="15" thickBot="1" x14ac:dyDescent="0.35">
      <c r="A7" t="s">
        <v>13</v>
      </c>
      <c r="B7" s="5">
        <f>B6/SUM($B$6:$G$6)</f>
        <v>0.12999999999999948</v>
      </c>
      <c r="C7" s="5">
        <f t="shared" ref="C7:G7" si="10">C6/SUM($B$6:$G$6)</f>
        <v>0.12999999999999948</v>
      </c>
      <c r="D7" s="5">
        <f t="shared" si="10"/>
        <v>7.0000000000000534E-2</v>
      </c>
      <c r="E7" s="5">
        <f t="shared" si="10"/>
        <v>0.2</v>
      </c>
      <c r="F7" s="5">
        <f t="shared" si="10"/>
        <v>0.2</v>
      </c>
      <c r="G7" s="5">
        <f t="shared" si="10"/>
        <v>0.27000000000000052</v>
      </c>
      <c r="I7" s="21" t="s">
        <v>15</v>
      </c>
      <c r="J7" s="12" t="s">
        <v>5</v>
      </c>
      <c r="K7" s="12">
        <v>4</v>
      </c>
      <c r="L7" s="12">
        <v>6</v>
      </c>
      <c r="M7" s="12">
        <v>1</v>
      </c>
      <c r="N7" s="12">
        <v>1</v>
      </c>
      <c r="O7" s="12">
        <v>1</v>
      </c>
      <c r="P7" s="13"/>
      <c r="Q7" s="14">
        <f t="shared" si="6"/>
        <v>10.66</v>
      </c>
      <c r="R7" s="14">
        <f t="shared" si="0"/>
        <v>12.610000000000001</v>
      </c>
      <c r="S7" s="14">
        <f t="shared" si="1"/>
        <v>6.65</v>
      </c>
      <c r="T7" s="14">
        <f t="shared" si="2"/>
        <v>20</v>
      </c>
      <c r="U7" s="14">
        <f t="shared" si="3"/>
        <v>20</v>
      </c>
      <c r="V7" s="14">
        <f t="shared" si="4"/>
        <v>27</v>
      </c>
      <c r="W7" s="25">
        <f t="shared" si="7"/>
        <v>96.92</v>
      </c>
      <c r="X7" s="27">
        <f t="shared" si="8"/>
        <v>1</v>
      </c>
    </row>
    <row r="8" spans="1:24" ht="15" thickBot="1" x14ac:dyDescent="0.35">
      <c r="A8" t="s">
        <v>9</v>
      </c>
      <c r="J8" s="4"/>
      <c r="K8" s="4"/>
      <c r="L8" s="4"/>
      <c r="M8" s="4"/>
      <c r="Q8" s="3"/>
    </row>
    <row r="9" spans="1:24" x14ac:dyDescent="0.3">
      <c r="A9">
        <v>1</v>
      </c>
      <c r="B9" s="3">
        <f>IF((B$4+1-$A9)&lt;=0,"",($B$1+1-$A9)*B$3)</f>
        <v>13</v>
      </c>
      <c r="C9" s="3">
        <f t="shared" ref="C9:G24" si="11">IF((C$4+1-$A9)*C$5&lt;=0,"",($B$1+1-$A9)*C$3)</f>
        <v>13</v>
      </c>
      <c r="D9" s="3">
        <f t="shared" si="11"/>
        <v>7.0000000000000009</v>
      </c>
      <c r="E9" s="3">
        <f t="shared" si="11"/>
        <v>20</v>
      </c>
      <c r="F9" s="3">
        <f t="shared" si="11"/>
        <v>20</v>
      </c>
      <c r="G9" s="3">
        <f t="shared" si="11"/>
        <v>27</v>
      </c>
      <c r="I9" s="15" t="s">
        <v>23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:24" x14ac:dyDescent="0.3">
      <c r="A10">
        <v>2</v>
      </c>
      <c r="B10" s="3">
        <f t="shared" ref="B10:B44" si="12">IF((B$4+1-$A10)&lt;=0,"",($B$1+1-$A10)*B$3)</f>
        <v>12.870000000000001</v>
      </c>
      <c r="C10" s="3">
        <f t="shared" si="11"/>
        <v>12.870000000000001</v>
      </c>
      <c r="D10" s="3">
        <f t="shared" si="11"/>
        <v>6.9300000000000006</v>
      </c>
      <c r="E10" s="3">
        <f t="shared" si="11"/>
        <v>19.8</v>
      </c>
      <c r="F10" s="3">
        <f t="shared" si="11"/>
        <v>19.8</v>
      </c>
      <c r="G10" s="3">
        <f t="shared" si="11"/>
        <v>26.73</v>
      </c>
      <c r="I10" s="6"/>
      <c r="J10" s="29" t="s">
        <v>16</v>
      </c>
      <c r="K10" s="29"/>
      <c r="L10" s="29"/>
      <c r="M10" s="29"/>
      <c r="N10" s="29"/>
      <c r="O10" s="29"/>
      <c r="P10" s="7"/>
      <c r="Q10" s="29" t="s">
        <v>11</v>
      </c>
      <c r="R10" s="29"/>
      <c r="S10" s="29"/>
      <c r="T10" s="29"/>
      <c r="U10" s="29"/>
      <c r="V10" s="29"/>
      <c r="W10" s="7"/>
      <c r="X10" s="8"/>
    </row>
    <row r="11" spans="1:24" x14ac:dyDescent="0.3">
      <c r="A11">
        <v>3</v>
      </c>
      <c r="B11" s="3">
        <f t="shared" si="12"/>
        <v>12.74</v>
      </c>
      <c r="C11" s="3">
        <f t="shared" si="11"/>
        <v>12.74</v>
      </c>
      <c r="D11" s="3">
        <f t="shared" si="11"/>
        <v>6.86</v>
      </c>
      <c r="E11" s="3">
        <f t="shared" si="11"/>
        <v>19.600000000000001</v>
      </c>
      <c r="F11" s="3">
        <f t="shared" si="11"/>
        <v>19.600000000000001</v>
      </c>
      <c r="G11" s="3">
        <f t="shared" si="11"/>
        <v>26.46</v>
      </c>
      <c r="I11" s="6"/>
      <c r="J11" s="18" t="s">
        <v>1</v>
      </c>
      <c r="K11" s="18" t="s">
        <v>2</v>
      </c>
      <c r="L11" s="18" t="s">
        <v>3</v>
      </c>
      <c r="M11" s="18" t="s">
        <v>8</v>
      </c>
      <c r="N11" s="18" t="s">
        <v>4</v>
      </c>
      <c r="O11" s="18" t="s">
        <v>22</v>
      </c>
      <c r="P11" s="9"/>
      <c r="Q11" s="19" t="s">
        <v>1</v>
      </c>
      <c r="R11" s="19" t="s">
        <v>2</v>
      </c>
      <c r="S11" s="19" t="s">
        <v>3</v>
      </c>
      <c r="T11" s="19" t="s">
        <v>8</v>
      </c>
      <c r="U11" s="19" t="s">
        <v>4</v>
      </c>
      <c r="V11" s="19" t="s">
        <v>22</v>
      </c>
      <c r="W11" s="23" t="s">
        <v>18</v>
      </c>
      <c r="X11" s="10" t="s">
        <v>21</v>
      </c>
    </row>
    <row r="12" spans="1:24" x14ac:dyDescent="0.3">
      <c r="A12">
        <v>4</v>
      </c>
      <c r="B12" s="3">
        <f t="shared" si="12"/>
        <v>12.610000000000001</v>
      </c>
      <c r="C12" s="3">
        <f t="shared" si="11"/>
        <v>12.610000000000001</v>
      </c>
      <c r="D12" s="3">
        <f t="shared" si="11"/>
        <v>6.7900000000000009</v>
      </c>
      <c r="E12" s="3">
        <f t="shared" si="11"/>
        <v>19.400000000000002</v>
      </c>
      <c r="F12" s="3">
        <f t="shared" si="11"/>
        <v>19.400000000000002</v>
      </c>
      <c r="G12" s="3">
        <f t="shared" si="11"/>
        <v>26.19</v>
      </c>
      <c r="I12" s="20" t="s">
        <v>17</v>
      </c>
      <c r="J12" s="9">
        <v>12</v>
      </c>
      <c r="K12" s="9">
        <v>3</v>
      </c>
      <c r="L12" s="9">
        <v>2</v>
      </c>
      <c r="M12" s="9">
        <v>8</v>
      </c>
      <c r="N12" s="9">
        <v>9</v>
      </c>
      <c r="O12" s="9">
        <v>7</v>
      </c>
      <c r="P12" s="7"/>
      <c r="Q12" s="11">
        <f>INDEX($A$2:$G$45,MATCH(J12,$A$2:$A$45,0),MATCH(J$3,$A$2:$G$2,0))</f>
        <v>11.57</v>
      </c>
      <c r="R12" s="11">
        <f t="shared" ref="R12:R15" si="13">INDEX($A$2:$G$45,MATCH(K12,$A$2:$A$45,0),MATCH(K$3,$A$2:$G$2,0))</f>
        <v>12.74</v>
      </c>
      <c r="S12" s="11">
        <f t="shared" ref="S12:S15" si="14">INDEX($A$2:$G$45,MATCH(L12,$A$2:$A$45,0),MATCH(L$3,$A$2:$G$2,0))</f>
        <v>6.9300000000000006</v>
      </c>
      <c r="T12" s="11">
        <f t="shared" ref="T12:T15" si="15">INDEX($A$2:$G$45,MATCH(M12,$A$2:$A$45,0),MATCH(M$3,$A$2:$G$2,0))</f>
        <v>18.600000000000001</v>
      </c>
      <c r="U12" s="11">
        <f t="shared" ref="U12:U15" si="16">INDEX($A$2:$G$45,MATCH(N12,$A$2:$A$45,0),MATCH(N$3,$A$2:$G$2,0))</f>
        <v>18.400000000000002</v>
      </c>
      <c r="V12" s="11">
        <f t="shared" ref="V12:V15" si="17">INDEX($A$2:$G$45,MATCH(O12,$A$2:$A$45,0),MATCH(O$3,$A$2:$G$2,0))</f>
        <v>25.380000000000003</v>
      </c>
      <c r="W12" s="24">
        <f>SUM(Q12:V12)</f>
        <v>93.62</v>
      </c>
      <c r="X12" s="26">
        <f>RANK(W12,$W$12:$W$15,0)</f>
        <v>3</v>
      </c>
    </row>
    <row r="13" spans="1:24" x14ac:dyDescent="0.3">
      <c r="A13">
        <v>5</v>
      </c>
      <c r="B13" s="3">
        <f t="shared" si="12"/>
        <v>12.48</v>
      </c>
      <c r="C13" s="3">
        <f t="shared" si="11"/>
        <v>12.48</v>
      </c>
      <c r="D13" s="3">
        <f t="shared" si="11"/>
        <v>6.7200000000000006</v>
      </c>
      <c r="E13" s="3">
        <f t="shared" si="11"/>
        <v>19.200000000000003</v>
      </c>
      <c r="F13" s="3">
        <f t="shared" si="11"/>
        <v>19.200000000000003</v>
      </c>
      <c r="G13" s="3">
        <f t="shared" si="11"/>
        <v>25.92</v>
      </c>
      <c r="I13" s="20" t="s">
        <v>14</v>
      </c>
      <c r="J13" s="9" t="s">
        <v>5</v>
      </c>
      <c r="K13" s="9">
        <v>1</v>
      </c>
      <c r="L13" s="9">
        <v>1</v>
      </c>
      <c r="M13" s="9">
        <v>16</v>
      </c>
      <c r="N13" s="9">
        <v>5</v>
      </c>
      <c r="O13" s="9">
        <v>2</v>
      </c>
      <c r="P13" s="7"/>
      <c r="Q13" s="11">
        <f t="shared" ref="Q13:Q15" si="18">INDEX($A$2:$G$45,MATCH(J13,$A$2:$A$45,0),MATCH(J$3,$A$2:$G$2,0))</f>
        <v>10.66</v>
      </c>
      <c r="R13" s="11">
        <f t="shared" si="13"/>
        <v>13</v>
      </c>
      <c r="S13" s="11">
        <f t="shared" si="14"/>
        <v>7.0000000000000009</v>
      </c>
      <c r="T13" s="11">
        <f t="shared" si="15"/>
        <v>17</v>
      </c>
      <c r="U13" s="11">
        <f t="shared" si="16"/>
        <v>19.200000000000003</v>
      </c>
      <c r="V13" s="11">
        <f t="shared" si="17"/>
        <v>26.73</v>
      </c>
      <c r="W13" s="24">
        <f t="shared" ref="W13:W15" si="19">SUM(Q13:V13)</f>
        <v>93.59</v>
      </c>
      <c r="X13" s="26">
        <f t="shared" ref="X13:X15" si="20">RANK(W13,$W$12:$W$15,0)</f>
        <v>4</v>
      </c>
    </row>
    <row r="14" spans="1:24" x14ac:dyDescent="0.3">
      <c r="A14">
        <v>6</v>
      </c>
      <c r="B14" s="3">
        <f t="shared" si="12"/>
        <v>12.35</v>
      </c>
      <c r="C14" s="3">
        <f t="shared" si="11"/>
        <v>12.35</v>
      </c>
      <c r="D14" s="3">
        <f t="shared" si="11"/>
        <v>6.65</v>
      </c>
      <c r="E14" s="3">
        <f t="shared" si="11"/>
        <v>19</v>
      </c>
      <c r="F14" s="3">
        <f t="shared" si="11"/>
        <v>19</v>
      </c>
      <c r="G14" s="3">
        <f t="shared" si="11"/>
        <v>25.650000000000002</v>
      </c>
      <c r="I14" s="20" t="s">
        <v>0</v>
      </c>
      <c r="J14" s="9">
        <v>1</v>
      </c>
      <c r="K14" s="9" t="s">
        <v>5</v>
      </c>
      <c r="L14" s="9">
        <v>7</v>
      </c>
      <c r="M14" s="9">
        <v>10</v>
      </c>
      <c r="N14" s="9">
        <v>4</v>
      </c>
      <c r="O14" s="9">
        <v>3</v>
      </c>
      <c r="P14" s="7"/>
      <c r="Q14" s="11">
        <f t="shared" si="18"/>
        <v>13</v>
      </c>
      <c r="R14" s="11">
        <f t="shared" si="13"/>
        <v>10.66</v>
      </c>
      <c r="S14" s="11">
        <f t="shared" si="14"/>
        <v>6.580000000000001</v>
      </c>
      <c r="T14" s="11">
        <f t="shared" si="15"/>
        <v>18.2</v>
      </c>
      <c r="U14" s="11">
        <f t="shared" si="16"/>
        <v>19.400000000000002</v>
      </c>
      <c r="V14" s="11">
        <f t="shared" si="17"/>
        <v>26.46</v>
      </c>
      <c r="W14" s="24">
        <f t="shared" si="19"/>
        <v>94.300000000000011</v>
      </c>
      <c r="X14" s="26">
        <f t="shared" si="20"/>
        <v>2</v>
      </c>
    </row>
    <row r="15" spans="1:24" ht="15" thickBot="1" x14ac:dyDescent="0.35">
      <c r="A15">
        <v>7</v>
      </c>
      <c r="B15" s="3">
        <f t="shared" si="12"/>
        <v>12.22</v>
      </c>
      <c r="C15" s="3">
        <f t="shared" si="11"/>
        <v>12.22</v>
      </c>
      <c r="D15" s="3">
        <f t="shared" si="11"/>
        <v>6.580000000000001</v>
      </c>
      <c r="E15" s="3">
        <f t="shared" si="11"/>
        <v>18.8</v>
      </c>
      <c r="F15" s="3">
        <f t="shared" si="11"/>
        <v>18.8</v>
      </c>
      <c r="G15" s="3">
        <f t="shared" si="11"/>
        <v>25.380000000000003</v>
      </c>
      <c r="I15" s="21" t="s">
        <v>15</v>
      </c>
      <c r="J15" s="12">
        <v>15</v>
      </c>
      <c r="K15" s="12">
        <v>4</v>
      </c>
      <c r="L15" s="12">
        <v>4</v>
      </c>
      <c r="M15" s="12">
        <v>2</v>
      </c>
      <c r="N15" s="12">
        <v>1</v>
      </c>
      <c r="O15" s="12">
        <v>1</v>
      </c>
      <c r="P15" s="13"/>
      <c r="Q15" s="14">
        <f t="shared" si="18"/>
        <v>11.18</v>
      </c>
      <c r="R15" s="14">
        <f t="shared" si="13"/>
        <v>12.610000000000001</v>
      </c>
      <c r="S15" s="14">
        <f t="shared" si="14"/>
        <v>6.7900000000000009</v>
      </c>
      <c r="T15" s="14">
        <f t="shared" si="15"/>
        <v>19.8</v>
      </c>
      <c r="U15" s="14">
        <f t="shared" si="16"/>
        <v>20</v>
      </c>
      <c r="V15" s="14">
        <f t="shared" si="17"/>
        <v>27</v>
      </c>
      <c r="W15" s="25">
        <f t="shared" si="19"/>
        <v>97.38</v>
      </c>
      <c r="X15" s="27">
        <f t="shared" si="20"/>
        <v>1</v>
      </c>
    </row>
    <row r="16" spans="1:24" ht="15" thickBot="1" x14ac:dyDescent="0.35">
      <c r="A16">
        <v>8</v>
      </c>
      <c r="B16" s="3">
        <f t="shared" si="12"/>
        <v>12.09</v>
      </c>
      <c r="C16" s="3">
        <f t="shared" si="11"/>
        <v>12.09</v>
      </c>
      <c r="D16" s="3">
        <f t="shared" si="11"/>
        <v>6.5100000000000007</v>
      </c>
      <c r="E16" s="3">
        <f t="shared" si="11"/>
        <v>18.600000000000001</v>
      </c>
      <c r="F16" s="3">
        <f t="shared" si="11"/>
        <v>18.600000000000001</v>
      </c>
      <c r="G16" s="3">
        <f t="shared" si="11"/>
        <v>25.110000000000003</v>
      </c>
    </row>
    <row r="17" spans="1:24" x14ac:dyDescent="0.3">
      <c r="A17">
        <v>9</v>
      </c>
      <c r="B17" s="3">
        <f t="shared" si="12"/>
        <v>11.96</v>
      </c>
      <c r="C17" s="3">
        <f t="shared" si="11"/>
        <v>11.96</v>
      </c>
      <c r="D17" s="3">
        <f t="shared" si="11"/>
        <v>6.44</v>
      </c>
      <c r="E17" s="3">
        <f t="shared" si="11"/>
        <v>18.400000000000002</v>
      </c>
      <c r="F17" s="3">
        <f t="shared" si="11"/>
        <v>18.400000000000002</v>
      </c>
      <c r="G17" s="3">
        <f t="shared" si="11"/>
        <v>24.840000000000003</v>
      </c>
      <c r="I17" s="15" t="s">
        <v>24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</row>
    <row r="18" spans="1:24" x14ac:dyDescent="0.3">
      <c r="A18">
        <v>10</v>
      </c>
      <c r="B18" s="3">
        <f t="shared" si="12"/>
        <v>11.83</v>
      </c>
      <c r="C18" s="3">
        <f t="shared" si="11"/>
        <v>11.83</v>
      </c>
      <c r="D18" s="3">
        <f t="shared" si="11"/>
        <v>6.370000000000001</v>
      </c>
      <c r="E18" s="3">
        <f t="shared" si="11"/>
        <v>18.2</v>
      </c>
      <c r="F18" s="3">
        <f t="shared" si="11"/>
        <v>18.2</v>
      </c>
      <c r="G18" s="3">
        <f t="shared" si="11"/>
        <v>24.57</v>
      </c>
      <c r="I18" s="6"/>
      <c r="J18" s="29" t="s">
        <v>16</v>
      </c>
      <c r="K18" s="29"/>
      <c r="L18" s="29"/>
      <c r="M18" s="29"/>
      <c r="N18" s="29"/>
      <c r="O18" s="29"/>
      <c r="P18" s="7"/>
      <c r="Q18" s="29" t="s">
        <v>11</v>
      </c>
      <c r="R18" s="29"/>
      <c r="S18" s="29"/>
      <c r="T18" s="29"/>
      <c r="U18" s="29"/>
      <c r="V18" s="29"/>
      <c r="W18" s="7"/>
      <c r="X18" s="8"/>
    </row>
    <row r="19" spans="1:24" x14ac:dyDescent="0.3">
      <c r="A19">
        <v>11</v>
      </c>
      <c r="B19" s="3">
        <f t="shared" si="12"/>
        <v>11.700000000000001</v>
      </c>
      <c r="C19" s="3">
        <f t="shared" si="11"/>
        <v>11.700000000000001</v>
      </c>
      <c r="D19" s="3" t="str">
        <f t="shared" si="11"/>
        <v/>
      </c>
      <c r="E19" s="3">
        <f t="shared" si="11"/>
        <v>18</v>
      </c>
      <c r="F19" s="3">
        <f t="shared" si="11"/>
        <v>18</v>
      </c>
      <c r="G19" s="3">
        <f t="shared" si="11"/>
        <v>24.3</v>
      </c>
      <c r="I19" s="6"/>
      <c r="J19" s="18" t="s">
        <v>1</v>
      </c>
      <c r="K19" s="18" t="s">
        <v>2</v>
      </c>
      <c r="L19" s="18" t="s">
        <v>3</v>
      </c>
      <c r="M19" s="18" t="s">
        <v>8</v>
      </c>
      <c r="N19" s="18" t="s">
        <v>4</v>
      </c>
      <c r="O19" s="18" t="s">
        <v>22</v>
      </c>
      <c r="P19" s="9"/>
      <c r="Q19" s="19" t="s">
        <v>1</v>
      </c>
      <c r="R19" s="19" t="s">
        <v>2</v>
      </c>
      <c r="S19" s="19" t="s">
        <v>3</v>
      </c>
      <c r="T19" s="19" t="s">
        <v>8</v>
      </c>
      <c r="U19" s="19" t="s">
        <v>4</v>
      </c>
      <c r="V19" s="19" t="s">
        <v>22</v>
      </c>
      <c r="W19" s="23" t="s">
        <v>18</v>
      </c>
      <c r="X19" s="10" t="s">
        <v>21</v>
      </c>
    </row>
    <row r="20" spans="1:24" x14ac:dyDescent="0.3">
      <c r="A20">
        <v>12</v>
      </c>
      <c r="B20" s="3">
        <f t="shared" si="12"/>
        <v>11.57</v>
      </c>
      <c r="C20" s="3">
        <f t="shared" si="11"/>
        <v>11.57</v>
      </c>
      <c r="D20" s="3" t="str">
        <f t="shared" si="11"/>
        <v/>
      </c>
      <c r="E20" s="3">
        <f t="shared" si="11"/>
        <v>17.8</v>
      </c>
      <c r="F20" s="3">
        <f t="shared" si="11"/>
        <v>17.8</v>
      </c>
      <c r="G20" s="3">
        <f t="shared" si="11"/>
        <v>24.03</v>
      </c>
      <c r="I20" s="20" t="s">
        <v>17</v>
      </c>
      <c r="J20" s="9" t="s">
        <v>5</v>
      </c>
      <c r="K20" s="9">
        <v>1</v>
      </c>
      <c r="L20" s="9" t="s">
        <v>5</v>
      </c>
      <c r="M20" s="9">
        <v>7</v>
      </c>
      <c r="N20" s="9">
        <v>5</v>
      </c>
      <c r="O20" s="9">
        <v>1</v>
      </c>
      <c r="P20" s="7"/>
      <c r="Q20" s="11">
        <f>INDEX($A$2:$G$45,MATCH(J20,$A$2:$A$45,0),MATCH(J$3,$A$2:$G$2,0))</f>
        <v>10.66</v>
      </c>
      <c r="R20" s="11">
        <f t="shared" ref="R20:R23" si="21">INDEX($A$2:$G$45,MATCH(K20,$A$2:$A$45,0),MATCH(K$3,$A$2:$G$2,0))</f>
        <v>13</v>
      </c>
      <c r="S20" s="11">
        <f t="shared" ref="S20:S23" si="22">INDEX($A$2:$G$45,MATCH(L20,$A$2:$A$45,0),MATCH(L$3,$A$2:$G$2,0))</f>
        <v>6.3000000000000007</v>
      </c>
      <c r="T20" s="11">
        <f t="shared" ref="T20:T23" si="23">INDEX($A$2:$G$45,MATCH(M20,$A$2:$A$45,0),MATCH(M$3,$A$2:$G$2,0))</f>
        <v>18.8</v>
      </c>
      <c r="U20" s="11">
        <f t="shared" ref="U20:U23" si="24">INDEX($A$2:$G$45,MATCH(N20,$A$2:$A$45,0),MATCH(N$3,$A$2:$G$2,0))</f>
        <v>19.200000000000003</v>
      </c>
      <c r="V20" s="11">
        <f t="shared" ref="V20:V23" si="25">INDEX($A$2:$G$45,MATCH(O20,$A$2:$A$45,0),MATCH(O$3,$A$2:$G$2,0))</f>
        <v>27</v>
      </c>
      <c r="W20" s="24">
        <f>SUM(Q20:V20)</f>
        <v>94.960000000000008</v>
      </c>
      <c r="X20" s="26">
        <f>RANK(W20,$W$20:$W$23,0)</f>
        <v>3</v>
      </c>
    </row>
    <row r="21" spans="1:24" x14ac:dyDescent="0.3">
      <c r="A21">
        <v>13</v>
      </c>
      <c r="B21" s="3">
        <f t="shared" si="12"/>
        <v>11.440000000000001</v>
      </c>
      <c r="C21" s="3">
        <f t="shared" si="11"/>
        <v>11.440000000000001</v>
      </c>
      <c r="D21" s="3" t="str">
        <f t="shared" si="11"/>
        <v/>
      </c>
      <c r="E21" s="3">
        <f t="shared" si="11"/>
        <v>17.600000000000001</v>
      </c>
      <c r="F21" s="3">
        <f t="shared" si="11"/>
        <v>17.600000000000001</v>
      </c>
      <c r="G21" s="3">
        <f t="shared" si="11"/>
        <v>23.76</v>
      </c>
      <c r="I21" s="20" t="s">
        <v>14</v>
      </c>
      <c r="J21" s="9">
        <v>5</v>
      </c>
      <c r="K21" s="9">
        <v>2</v>
      </c>
      <c r="L21" s="9">
        <v>3</v>
      </c>
      <c r="M21" s="9">
        <v>11</v>
      </c>
      <c r="N21" s="9">
        <v>4</v>
      </c>
      <c r="O21" s="9">
        <v>2</v>
      </c>
      <c r="P21" s="7"/>
      <c r="Q21" s="11">
        <f t="shared" ref="Q21:Q23" si="26">INDEX($A$2:$G$45,MATCH(J21,$A$2:$A$45,0),MATCH(J$3,$A$2:$G$2,0))</f>
        <v>12.48</v>
      </c>
      <c r="R21" s="11">
        <f t="shared" si="21"/>
        <v>12.870000000000001</v>
      </c>
      <c r="S21" s="11">
        <f t="shared" si="22"/>
        <v>6.86</v>
      </c>
      <c r="T21" s="11">
        <f t="shared" si="23"/>
        <v>18</v>
      </c>
      <c r="U21" s="11">
        <f t="shared" si="24"/>
        <v>19.400000000000002</v>
      </c>
      <c r="V21" s="11">
        <f t="shared" si="25"/>
        <v>26.73</v>
      </c>
      <c r="W21" s="24">
        <f t="shared" ref="W21:W23" si="27">SUM(Q21:V21)</f>
        <v>96.34</v>
      </c>
      <c r="X21" s="26">
        <f t="shared" ref="X21:X23" si="28">RANK(W21,$W$20:$W$23,0)</f>
        <v>2</v>
      </c>
    </row>
    <row r="22" spans="1:24" x14ac:dyDescent="0.3">
      <c r="A22">
        <v>14</v>
      </c>
      <c r="B22" s="3">
        <f t="shared" si="12"/>
        <v>11.31</v>
      </c>
      <c r="C22" s="3">
        <f t="shared" si="11"/>
        <v>11.31</v>
      </c>
      <c r="D22" s="3" t="str">
        <f t="shared" si="11"/>
        <v/>
      </c>
      <c r="E22" s="3">
        <f t="shared" si="11"/>
        <v>17.400000000000002</v>
      </c>
      <c r="F22" s="3">
        <f t="shared" si="11"/>
        <v>17.400000000000002</v>
      </c>
      <c r="G22" s="3">
        <f t="shared" si="11"/>
        <v>23.490000000000002</v>
      </c>
      <c r="I22" s="20" t="s">
        <v>0</v>
      </c>
      <c r="J22" s="9">
        <v>1</v>
      </c>
      <c r="K22" s="9" t="s">
        <v>5</v>
      </c>
      <c r="L22" s="9" t="s">
        <v>5</v>
      </c>
      <c r="M22" s="9">
        <v>4</v>
      </c>
      <c r="N22" s="9">
        <v>10</v>
      </c>
      <c r="O22" s="9">
        <v>5</v>
      </c>
      <c r="P22" s="7"/>
      <c r="Q22" s="11">
        <f t="shared" si="26"/>
        <v>13</v>
      </c>
      <c r="R22" s="11">
        <f t="shared" si="21"/>
        <v>10.66</v>
      </c>
      <c r="S22" s="11">
        <f t="shared" si="22"/>
        <v>6.3000000000000007</v>
      </c>
      <c r="T22" s="11">
        <f t="shared" si="23"/>
        <v>19.400000000000002</v>
      </c>
      <c r="U22" s="11">
        <f t="shared" si="24"/>
        <v>18.2</v>
      </c>
      <c r="V22" s="11">
        <f t="shared" si="25"/>
        <v>25.92</v>
      </c>
      <c r="W22" s="24">
        <f t="shared" si="27"/>
        <v>93.48</v>
      </c>
      <c r="X22" s="26">
        <f t="shared" si="28"/>
        <v>4</v>
      </c>
    </row>
    <row r="23" spans="1:24" ht="15" thickBot="1" x14ac:dyDescent="0.35">
      <c r="A23">
        <v>15</v>
      </c>
      <c r="B23" s="3">
        <f t="shared" si="12"/>
        <v>11.18</v>
      </c>
      <c r="C23" s="3">
        <f t="shared" si="11"/>
        <v>11.18</v>
      </c>
      <c r="D23" s="3" t="str">
        <f t="shared" si="11"/>
        <v/>
      </c>
      <c r="E23" s="3">
        <f t="shared" si="11"/>
        <v>17.2</v>
      </c>
      <c r="F23" s="3">
        <f t="shared" si="11"/>
        <v>17.2</v>
      </c>
      <c r="G23" s="3">
        <f t="shared" si="11"/>
        <v>23.220000000000002</v>
      </c>
      <c r="I23" s="21" t="s">
        <v>15</v>
      </c>
      <c r="J23" s="12">
        <v>3</v>
      </c>
      <c r="K23" s="12">
        <v>4</v>
      </c>
      <c r="L23" s="12">
        <v>2</v>
      </c>
      <c r="M23" s="12">
        <v>6</v>
      </c>
      <c r="N23" s="12">
        <v>1</v>
      </c>
      <c r="O23" s="12">
        <v>8</v>
      </c>
      <c r="P23" s="13"/>
      <c r="Q23" s="14">
        <f t="shared" si="26"/>
        <v>12.74</v>
      </c>
      <c r="R23" s="14">
        <f t="shared" si="21"/>
        <v>12.610000000000001</v>
      </c>
      <c r="S23" s="14">
        <f t="shared" si="22"/>
        <v>6.9300000000000006</v>
      </c>
      <c r="T23" s="14">
        <f t="shared" si="23"/>
        <v>19</v>
      </c>
      <c r="U23" s="14">
        <f t="shared" si="24"/>
        <v>20</v>
      </c>
      <c r="V23" s="14">
        <f t="shared" si="25"/>
        <v>25.110000000000003</v>
      </c>
      <c r="W23" s="25">
        <f t="shared" si="27"/>
        <v>96.39</v>
      </c>
      <c r="X23" s="27">
        <f t="shared" si="28"/>
        <v>1</v>
      </c>
    </row>
    <row r="24" spans="1:24" ht="15" thickBot="1" x14ac:dyDescent="0.35">
      <c r="A24">
        <v>16</v>
      </c>
      <c r="B24" s="3">
        <f t="shared" si="12"/>
        <v>11.05</v>
      </c>
      <c r="C24" s="3">
        <f t="shared" si="11"/>
        <v>11.05</v>
      </c>
      <c r="D24" s="3" t="str">
        <f t="shared" si="11"/>
        <v/>
      </c>
      <c r="E24" s="3">
        <f t="shared" si="11"/>
        <v>17</v>
      </c>
      <c r="F24" s="3">
        <f t="shared" si="11"/>
        <v>17</v>
      </c>
      <c r="G24" s="3">
        <f t="shared" si="11"/>
        <v>22.950000000000003</v>
      </c>
    </row>
    <row r="25" spans="1:24" x14ac:dyDescent="0.3">
      <c r="A25">
        <v>17</v>
      </c>
      <c r="B25" s="3">
        <f t="shared" si="12"/>
        <v>10.92</v>
      </c>
      <c r="C25" s="3">
        <f t="shared" ref="C25:G25" si="29">IF((C$4+1-$A25)*C$5&lt;=0,"",($B$1+1-$A25)*C$3)</f>
        <v>10.92</v>
      </c>
      <c r="D25" s="3" t="str">
        <f t="shared" si="29"/>
        <v/>
      </c>
      <c r="E25" s="3">
        <f t="shared" si="29"/>
        <v>16.8</v>
      </c>
      <c r="F25" s="3" t="str">
        <f t="shared" si="29"/>
        <v/>
      </c>
      <c r="G25" s="3">
        <f t="shared" si="29"/>
        <v>22.68</v>
      </c>
      <c r="I25" s="15" t="s">
        <v>25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7"/>
    </row>
    <row r="26" spans="1:24" x14ac:dyDescent="0.3">
      <c r="A26">
        <v>18</v>
      </c>
      <c r="B26" s="3">
        <f t="shared" si="12"/>
        <v>10.790000000000001</v>
      </c>
      <c r="C26" s="3">
        <f t="shared" ref="C26:G41" si="30">IF((C$4+1-$A26)*C$5&lt;=0,"",($B$1+1-$A26)*C$3)</f>
        <v>10.790000000000001</v>
      </c>
      <c r="D26" s="3" t="str">
        <f t="shared" si="30"/>
        <v/>
      </c>
      <c r="E26" s="3">
        <f t="shared" si="30"/>
        <v>16.600000000000001</v>
      </c>
      <c r="F26" s="3" t="str">
        <f t="shared" si="30"/>
        <v/>
      </c>
      <c r="G26" s="3">
        <f t="shared" si="30"/>
        <v>22.41</v>
      </c>
      <c r="I26" s="6"/>
      <c r="J26" s="29" t="s">
        <v>16</v>
      </c>
      <c r="K26" s="29"/>
      <c r="L26" s="29"/>
      <c r="M26" s="29"/>
      <c r="N26" s="29"/>
      <c r="O26" s="29"/>
      <c r="P26" s="7"/>
      <c r="Q26" s="29" t="s">
        <v>11</v>
      </c>
      <c r="R26" s="29"/>
      <c r="S26" s="29"/>
      <c r="T26" s="29"/>
      <c r="U26" s="29"/>
      <c r="V26" s="29"/>
      <c r="W26" s="7"/>
      <c r="X26" s="8"/>
    </row>
    <row r="27" spans="1:24" x14ac:dyDescent="0.3">
      <c r="A27">
        <v>19</v>
      </c>
      <c r="B27" s="3" t="str">
        <f t="shared" si="12"/>
        <v/>
      </c>
      <c r="C27" s="3" t="str">
        <f t="shared" si="30"/>
        <v/>
      </c>
      <c r="D27" s="3" t="str">
        <f t="shared" si="30"/>
        <v/>
      </c>
      <c r="E27" s="3">
        <f t="shared" si="30"/>
        <v>16.400000000000002</v>
      </c>
      <c r="F27" s="3" t="str">
        <f t="shared" si="30"/>
        <v/>
      </c>
      <c r="G27" s="3">
        <f t="shared" si="30"/>
        <v>22.14</v>
      </c>
      <c r="I27" s="6"/>
      <c r="J27" s="18" t="s">
        <v>1</v>
      </c>
      <c r="K27" s="18" t="s">
        <v>2</v>
      </c>
      <c r="L27" s="18" t="s">
        <v>3</v>
      </c>
      <c r="M27" s="18" t="s">
        <v>8</v>
      </c>
      <c r="N27" s="18" t="s">
        <v>4</v>
      </c>
      <c r="O27" s="18" t="s">
        <v>22</v>
      </c>
      <c r="P27" s="9"/>
      <c r="Q27" s="19" t="s">
        <v>1</v>
      </c>
      <c r="R27" s="19" t="s">
        <v>2</v>
      </c>
      <c r="S27" s="19" t="s">
        <v>3</v>
      </c>
      <c r="T27" s="19" t="s">
        <v>8</v>
      </c>
      <c r="U27" s="19" t="s">
        <v>4</v>
      </c>
      <c r="V27" s="19" t="s">
        <v>22</v>
      </c>
      <c r="W27" s="23" t="s">
        <v>18</v>
      </c>
      <c r="X27" s="10" t="s">
        <v>21</v>
      </c>
    </row>
    <row r="28" spans="1:24" x14ac:dyDescent="0.3">
      <c r="A28">
        <v>20</v>
      </c>
      <c r="B28" s="3" t="str">
        <f t="shared" si="12"/>
        <v/>
      </c>
      <c r="C28" s="3" t="str">
        <f t="shared" si="30"/>
        <v/>
      </c>
      <c r="D28" s="3" t="str">
        <f t="shared" si="30"/>
        <v/>
      </c>
      <c r="E28" s="3">
        <f t="shared" si="30"/>
        <v>16.2</v>
      </c>
      <c r="F28" s="3" t="str">
        <f t="shared" si="30"/>
        <v/>
      </c>
      <c r="G28" s="3">
        <f t="shared" si="30"/>
        <v>21.87</v>
      </c>
      <c r="I28" s="20" t="s">
        <v>17</v>
      </c>
      <c r="J28" s="9">
        <v>9</v>
      </c>
      <c r="K28" s="9">
        <v>3</v>
      </c>
      <c r="L28" s="9" t="s">
        <v>5</v>
      </c>
      <c r="M28" s="9">
        <v>6</v>
      </c>
      <c r="N28" s="9">
        <v>1</v>
      </c>
      <c r="O28" s="9">
        <v>4</v>
      </c>
      <c r="P28" s="7"/>
      <c r="Q28" s="11">
        <f>INDEX($A$2:$G$45,MATCH(J28,$A$2:$A$45,0),MATCH(J$3,$A$2:$G$2,0))</f>
        <v>11.96</v>
      </c>
      <c r="R28" s="11">
        <f t="shared" ref="R28:R31" si="31">INDEX($A$2:$G$45,MATCH(K28,$A$2:$A$45,0),MATCH(K$3,$A$2:$G$2,0))</f>
        <v>12.74</v>
      </c>
      <c r="S28" s="11">
        <f t="shared" ref="S28:S31" si="32">INDEX($A$2:$G$45,MATCH(L28,$A$2:$A$45,0),MATCH(L$3,$A$2:$G$2,0))</f>
        <v>6.3000000000000007</v>
      </c>
      <c r="T28" s="11">
        <f t="shared" ref="T28:T31" si="33">INDEX($A$2:$G$45,MATCH(M28,$A$2:$A$45,0),MATCH(M$3,$A$2:$G$2,0))</f>
        <v>19</v>
      </c>
      <c r="U28" s="11">
        <f t="shared" ref="U28:U31" si="34">INDEX($A$2:$G$45,MATCH(N28,$A$2:$A$45,0),MATCH(N$3,$A$2:$G$2,0))</f>
        <v>20</v>
      </c>
      <c r="V28" s="11">
        <f t="shared" ref="V28:V31" si="35">INDEX($A$2:$G$45,MATCH(O28,$A$2:$A$45,0),MATCH(O$3,$A$2:$G$2,0))</f>
        <v>26.19</v>
      </c>
      <c r="W28" s="24">
        <f>SUM(Q28:V28)</f>
        <v>96.19</v>
      </c>
      <c r="X28" s="26">
        <f>RANK(W28,$W$28:$W$31,0)</f>
        <v>1</v>
      </c>
    </row>
    <row r="29" spans="1:24" x14ac:dyDescent="0.3">
      <c r="A29">
        <v>21</v>
      </c>
      <c r="B29" s="3" t="str">
        <f t="shared" si="12"/>
        <v/>
      </c>
      <c r="C29" s="3" t="str">
        <f t="shared" si="30"/>
        <v/>
      </c>
      <c r="D29" s="3" t="str">
        <f t="shared" si="30"/>
        <v/>
      </c>
      <c r="E29" s="3">
        <f t="shared" si="30"/>
        <v>16</v>
      </c>
      <c r="F29" s="3" t="str">
        <f t="shared" si="30"/>
        <v/>
      </c>
      <c r="G29" s="3">
        <f t="shared" si="30"/>
        <v>21.6</v>
      </c>
      <c r="I29" s="20" t="s">
        <v>14</v>
      </c>
      <c r="J29" s="9" t="s">
        <v>5</v>
      </c>
      <c r="K29" s="9">
        <v>6</v>
      </c>
      <c r="L29" s="9" t="s">
        <v>5</v>
      </c>
      <c r="M29" s="9">
        <v>4</v>
      </c>
      <c r="N29" s="9">
        <v>6</v>
      </c>
      <c r="O29" s="9">
        <v>1</v>
      </c>
      <c r="P29" s="7"/>
      <c r="Q29" s="11">
        <f t="shared" ref="Q29:Q31" si="36">INDEX($A$2:$G$45,MATCH(J29,$A$2:$A$45,0),MATCH(J$3,$A$2:$G$2,0))</f>
        <v>10.66</v>
      </c>
      <c r="R29" s="11">
        <f t="shared" si="31"/>
        <v>12.35</v>
      </c>
      <c r="S29" s="11">
        <f t="shared" si="32"/>
        <v>6.3000000000000007</v>
      </c>
      <c r="T29" s="11">
        <f t="shared" si="33"/>
        <v>19.400000000000002</v>
      </c>
      <c r="U29" s="11">
        <f t="shared" si="34"/>
        <v>19</v>
      </c>
      <c r="V29" s="11">
        <f t="shared" si="35"/>
        <v>27</v>
      </c>
      <c r="W29" s="24">
        <f t="shared" ref="W29:W31" si="37">SUM(Q29:V29)</f>
        <v>94.710000000000008</v>
      </c>
      <c r="X29" s="26">
        <f t="shared" ref="X29:X31" si="38">RANK(W29,$W$28:$W$31,0)</f>
        <v>4</v>
      </c>
    </row>
    <row r="30" spans="1:24" x14ac:dyDescent="0.3">
      <c r="A30">
        <v>22</v>
      </c>
      <c r="B30" s="3" t="str">
        <f t="shared" si="12"/>
        <v/>
      </c>
      <c r="C30" s="3" t="str">
        <f t="shared" si="30"/>
        <v/>
      </c>
      <c r="D30" s="3" t="str">
        <f t="shared" si="30"/>
        <v/>
      </c>
      <c r="E30" s="3">
        <f t="shared" si="30"/>
        <v>15.8</v>
      </c>
      <c r="F30" s="3" t="str">
        <f t="shared" si="30"/>
        <v/>
      </c>
      <c r="G30" s="3">
        <f t="shared" si="30"/>
        <v>21.330000000000002</v>
      </c>
      <c r="I30" s="20" t="s">
        <v>0</v>
      </c>
      <c r="J30" s="9">
        <v>1</v>
      </c>
      <c r="K30" s="9" t="s">
        <v>5</v>
      </c>
      <c r="L30" s="9" t="s">
        <v>5</v>
      </c>
      <c r="M30" s="9">
        <v>1</v>
      </c>
      <c r="N30" s="9">
        <v>4</v>
      </c>
      <c r="O30" s="9">
        <v>7</v>
      </c>
      <c r="P30" s="7"/>
      <c r="Q30" s="11">
        <f t="shared" si="36"/>
        <v>13</v>
      </c>
      <c r="R30" s="11">
        <f t="shared" si="31"/>
        <v>10.66</v>
      </c>
      <c r="S30" s="11">
        <f t="shared" si="32"/>
        <v>6.3000000000000007</v>
      </c>
      <c r="T30" s="11">
        <f t="shared" si="33"/>
        <v>20</v>
      </c>
      <c r="U30" s="11">
        <f t="shared" si="34"/>
        <v>19.400000000000002</v>
      </c>
      <c r="V30" s="11">
        <f t="shared" si="35"/>
        <v>25.380000000000003</v>
      </c>
      <c r="W30" s="24">
        <f t="shared" si="37"/>
        <v>94.740000000000009</v>
      </c>
      <c r="X30" s="26">
        <f t="shared" si="38"/>
        <v>3</v>
      </c>
    </row>
    <row r="31" spans="1:24" ht="15" thickBot="1" x14ac:dyDescent="0.35">
      <c r="A31">
        <v>23</v>
      </c>
      <c r="B31" s="3" t="str">
        <f t="shared" si="12"/>
        <v/>
      </c>
      <c r="C31" s="3" t="str">
        <f t="shared" si="30"/>
        <v/>
      </c>
      <c r="D31" s="3" t="str">
        <f t="shared" si="30"/>
        <v/>
      </c>
      <c r="E31" s="3">
        <f t="shared" si="30"/>
        <v>15.600000000000001</v>
      </c>
      <c r="F31" s="3" t="str">
        <f t="shared" si="30"/>
        <v/>
      </c>
      <c r="G31" s="3">
        <f t="shared" si="30"/>
        <v>21.060000000000002</v>
      </c>
      <c r="I31" s="21" t="s">
        <v>15</v>
      </c>
      <c r="J31" s="12">
        <v>2</v>
      </c>
      <c r="K31" s="12">
        <v>1</v>
      </c>
      <c r="L31" s="12" t="s">
        <v>5</v>
      </c>
      <c r="M31" s="12">
        <v>2</v>
      </c>
      <c r="N31" s="12" t="s">
        <v>5</v>
      </c>
      <c r="O31" s="12">
        <v>3</v>
      </c>
      <c r="P31" s="13"/>
      <c r="Q31" s="14">
        <f t="shared" si="36"/>
        <v>12.870000000000001</v>
      </c>
      <c r="R31" s="14">
        <f t="shared" si="31"/>
        <v>13</v>
      </c>
      <c r="S31" s="14">
        <f t="shared" si="32"/>
        <v>6.3000000000000007</v>
      </c>
      <c r="T31" s="14">
        <f t="shared" si="33"/>
        <v>19.8</v>
      </c>
      <c r="U31" s="14">
        <f t="shared" si="34"/>
        <v>16.8</v>
      </c>
      <c r="V31" s="14">
        <f t="shared" si="35"/>
        <v>26.46</v>
      </c>
      <c r="W31" s="25">
        <f t="shared" si="37"/>
        <v>95.22999999999999</v>
      </c>
      <c r="X31" s="27">
        <f t="shared" si="38"/>
        <v>2</v>
      </c>
    </row>
    <row r="32" spans="1:24" x14ac:dyDescent="0.3">
      <c r="A32">
        <v>24</v>
      </c>
      <c r="B32" s="3" t="str">
        <f t="shared" si="12"/>
        <v/>
      </c>
      <c r="C32" s="3" t="str">
        <f t="shared" si="30"/>
        <v/>
      </c>
      <c r="D32" s="3" t="str">
        <f t="shared" si="30"/>
        <v/>
      </c>
      <c r="E32" s="3">
        <f t="shared" si="30"/>
        <v>15.4</v>
      </c>
      <c r="F32" s="3" t="str">
        <f t="shared" si="30"/>
        <v/>
      </c>
      <c r="G32" s="3">
        <f t="shared" si="30"/>
        <v>20.790000000000003</v>
      </c>
    </row>
    <row r="33" spans="1:7" x14ac:dyDescent="0.3">
      <c r="A33">
        <v>25</v>
      </c>
      <c r="B33" s="3" t="str">
        <f t="shared" si="12"/>
        <v/>
      </c>
      <c r="C33" s="3" t="str">
        <f t="shared" si="30"/>
        <v/>
      </c>
      <c r="D33" s="3" t="str">
        <f t="shared" si="30"/>
        <v/>
      </c>
      <c r="E33" s="3">
        <f t="shared" si="30"/>
        <v>15.200000000000001</v>
      </c>
      <c r="F33" s="3" t="str">
        <f t="shared" si="30"/>
        <v/>
      </c>
      <c r="G33" s="3">
        <f t="shared" si="30"/>
        <v>20.520000000000003</v>
      </c>
    </row>
    <row r="34" spans="1:7" x14ac:dyDescent="0.3">
      <c r="A34">
        <v>26</v>
      </c>
      <c r="B34" s="3" t="str">
        <f t="shared" si="12"/>
        <v/>
      </c>
      <c r="C34" s="3" t="str">
        <f t="shared" si="30"/>
        <v/>
      </c>
      <c r="D34" s="3" t="str">
        <f t="shared" si="30"/>
        <v/>
      </c>
      <c r="E34" s="3">
        <f t="shared" si="30"/>
        <v>15</v>
      </c>
      <c r="F34" s="3" t="str">
        <f t="shared" si="30"/>
        <v/>
      </c>
      <c r="G34" s="3">
        <f t="shared" si="30"/>
        <v>20.25</v>
      </c>
    </row>
    <row r="35" spans="1:7" x14ac:dyDescent="0.3">
      <c r="A35">
        <v>27</v>
      </c>
      <c r="B35" s="3" t="str">
        <f t="shared" si="12"/>
        <v/>
      </c>
      <c r="C35" s="3" t="str">
        <f t="shared" si="30"/>
        <v/>
      </c>
      <c r="D35" s="3" t="str">
        <f t="shared" si="30"/>
        <v/>
      </c>
      <c r="E35" s="3">
        <f t="shared" si="30"/>
        <v>14.8</v>
      </c>
      <c r="F35" s="3" t="str">
        <f t="shared" si="30"/>
        <v/>
      </c>
      <c r="G35" s="3">
        <f t="shared" si="30"/>
        <v>19.98</v>
      </c>
    </row>
    <row r="36" spans="1:7" x14ac:dyDescent="0.3">
      <c r="A36">
        <v>28</v>
      </c>
      <c r="B36" s="3" t="str">
        <f t="shared" si="12"/>
        <v/>
      </c>
      <c r="C36" s="3" t="str">
        <f t="shared" si="30"/>
        <v/>
      </c>
      <c r="D36" s="3" t="str">
        <f t="shared" si="30"/>
        <v/>
      </c>
      <c r="E36" s="3">
        <f t="shared" si="30"/>
        <v>14.600000000000001</v>
      </c>
      <c r="F36" s="3" t="str">
        <f t="shared" si="30"/>
        <v/>
      </c>
      <c r="G36" s="3">
        <f t="shared" si="30"/>
        <v>19.71</v>
      </c>
    </row>
    <row r="37" spans="1:7" x14ac:dyDescent="0.3">
      <c r="A37">
        <v>29</v>
      </c>
      <c r="B37" s="3" t="str">
        <f t="shared" si="12"/>
        <v/>
      </c>
      <c r="C37" s="3" t="str">
        <f t="shared" si="30"/>
        <v/>
      </c>
      <c r="D37" s="3" t="str">
        <f t="shared" si="30"/>
        <v/>
      </c>
      <c r="E37" s="3" t="str">
        <f t="shared" si="30"/>
        <v/>
      </c>
      <c r="F37" s="3" t="str">
        <f t="shared" si="30"/>
        <v/>
      </c>
      <c r="G37" s="3">
        <f t="shared" si="30"/>
        <v>19.440000000000001</v>
      </c>
    </row>
    <row r="38" spans="1:7" x14ac:dyDescent="0.3">
      <c r="A38">
        <v>30</v>
      </c>
      <c r="B38" s="3" t="str">
        <f t="shared" si="12"/>
        <v/>
      </c>
      <c r="C38" s="3" t="str">
        <f t="shared" si="30"/>
        <v/>
      </c>
      <c r="D38" s="3" t="str">
        <f t="shared" si="30"/>
        <v/>
      </c>
      <c r="E38" s="3" t="str">
        <f t="shared" si="30"/>
        <v/>
      </c>
      <c r="F38" s="3" t="str">
        <f t="shared" si="30"/>
        <v/>
      </c>
      <c r="G38" s="3">
        <f t="shared" si="30"/>
        <v>19.170000000000002</v>
      </c>
    </row>
    <row r="39" spans="1:7" x14ac:dyDescent="0.3">
      <c r="A39">
        <v>31</v>
      </c>
      <c r="B39" s="3" t="str">
        <f t="shared" si="12"/>
        <v/>
      </c>
      <c r="C39" s="3" t="str">
        <f t="shared" si="30"/>
        <v/>
      </c>
      <c r="D39" s="3" t="str">
        <f t="shared" si="30"/>
        <v/>
      </c>
      <c r="E39" s="3" t="str">
        <f t="shared" si="30"/>
        <v/>
      </c>
      <c r="F39" s="3" t="str">
        <f t="shared" si="30"/>
        <v/>
      </c>
      <c r="G39" s="3">
        <f t="shared" si="30"/>
        <v>18.900000000000002</v>
      </c>
    </row>
    <row r="40" spans="1:7" x14ac:dyDescent="0.3">
      <c r="A40">
        <v>32</v>
      </c>
      <c r="B40" s="3" t="str">
        <f t="shared" si="12"/>
        <v/>
      </c>
      <c r="C40" s="3" t="str">
        <f t="shared" si="30"/>
        <v/>
      </c>
      <c r="D40" s="3" t="str">
        <f t="shared" si="30"/>
        <v/>
      </c>
      <c r="E40" s="3" t="str">
        <f t="shared" si="30"/>
        <v/>
      </c>
      <c r="F40" s="3" t="str">
        <f t="shared" si="30"/>
        <v/>
      </c>
      <c r="G40" s="3">
        <f t="shared" si="30"/>
        <v>18.630000000000003</v>
      </c>
    </row>
    <row r="41" spans="1:7" x14ac:dyDescent="0.3">
      <c r="A41">
        <v>33</v>
      </c>
      <c r="B41" s="3" t="str">
        <f t="shared" si="12"/>
        <v/>
      </c>
      <c r="C41" s="3" t="str">
        <f t="shared" si="30"/>
        <v/>
      </c>
      <c r="D41" s="3" t="str">
        <f t="shared" si="30"/>
        <v/>
      </c>
      <c r="E41" s="3" t="str">
        <f t="shared" si="30"/>
        <v/>
      </c>
      <c r="F41" s="3" t="str">
        <f t="shared" si="30"/>
        <v/>
      </c>
      <c r="G41" s="3">
        <f t="shared" si="30"/>
        <v>18.36</v>
      </c>
    </row>
    <row r="42" spans="1:7" x14ac:dyDescent="0.3">
      <c r="A42">
        <v>34</v>
      </c>
      <c r="B42" s="3" t="str">
        <f t="shared" si="12"/>
        <v/>
      </c>
      <c r="C42" s="3" t="str">
        <f t="shared" ref="C42:G44" si="39">IF((C$4+1-$A42)*C$5&lt;=0,"",($B$1+1-$A42)*C$3)</f>
        <v/>
      </c>
      <c r="D42" s="3" t="str">
        <f t="shared" si="39"/>
        <v/>
      </c>
      <c r="E42" s="3" t="str">
        <f t="shared" si="39"/>
        <v/>
      </c>
      <c r="F42" s="3" t="str">
        <f t="shared" si="39"/>
        <v/>
      </c>
      <c r="G42" s="3">
        <f t="shared" si="39"/>
        <v>18.09</v>
      </c>
    </row>
    <row r="43" spans="1:7" x14ac:dyDescent="0.3">
      <c r="A43">
        <v>35</v>
      </c>
      <c r="B43" s="3" t="str">
        <f t="shared" si="12"/>
        <v/>
      </c>
      <c r="C43" s="3" t="str">
        <f t="shared" si="39"/>
        <v/>
      </c>
      <c r="D43" s="3" t="str">
        <f t="shared" si="39"/>
        <v/>
      </c>
      <c r="E43" s="3" t="str">
        <f t="shared" si="39"/>
        <v/>
      </c>
      <c r="F43" s="3" t="str">
        <f t="shared" si="39"/>
        <v/>
      </c>
      <c r="G43" s="3">
        <f t="shared" si="39"/>
        <v>17.82</v>
      </c>
    </row>
    <row r="44" spans="1:7" x14ac:dyDescent="0.3">
      <c r="A44">
        <v>36</v>
      </c>
      <c r="B44" s="3" t="str">
        <f t="shared" si="12"/>
        <v/>
      </c>
      <c r="C44" s="3" t="str">
        <f t="shared" si="39"/>
        <v/>
      </c>
      <c r="D44" s="3" t="str">
        <f t="shared" si="39"/>
        <v/>
      </c>
      <c r="E44" s="3" t="str">
        <f t="shared" si="39"/>
        <v/>
      </c>
      <c r="F44" s="3" t="str">
        <f t="shared" si="39"/>
        <v/>
      </c>
      <c r="G44" s="3">
        <f t="shared" si="39"/>
        <v>17.55</v>
      </c>
    </row>
    <row r="45" spans="1:7" x14ac:dyDescent="0.3">
      <c r="A45" s="22" t="s">
        <v>5</v>
      </c>
      <c r="B45" s="3">
        <f>($B$1-B$4)*B$3</f>
        <v>10.66</v>
      </c>
      <c r="C45" s="3">
        <f t="shared" ref="C45:G45" si="40">($B$1-C$4)*C$3</f>
        <v>10.66</v>
      </c>
      <c r="D45" s="3">
        <f t="shared" si="40"/>
        <v>6.3000000000000007</v>
      </c>
      <c r="E45" s="3">
        <f t="shared" si="40"/>
        <v>14.4</v>
      </c>
      <c r="F45" s="3">
        <f t="shared" si="40"/>
        <v>16.8</v>
      </c>
      <c r="G45" s="3">
        <f t="shared" si="40"/>
        <v>17.28</v>
      </c>
    </row>
  </sheetData>
  <mergeCells count="8">
    <mergeCell ref="J26:O26"/>
    <mergeCell ref="Q26:V26"/>
    <mergeCell ref="J2:O2"/>
    <mergeCell ref="Q2:V2"/>
    <mergeCell ref="J10:O10"/>
    <mergeCell ref="Q10:V10"/>
    <mergeCell ref="J18:O18"/>
    <mergeCell ref="Q18:V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workbookViewId="0"/>
  </sheetViews>
  <sheetFormatPr defaultRowHeight="14.4" x14ac:dyDescent="0.3"/>
  <cols>
    <col min="1" max="1" width="15.5546875" customWidth="1"/>
  </cols>
  <sheetData>
    <row r="2" spans="1:7" x14ac:dyDescent="0.3">
      <c r="B2" t="s">
        <v>1</v>
      </c>
      <c r="C2" t="s">
        <v>2</v>
      </c>
      <c r="D2" t="s">
        <v>3</v>
      </c>
      <c r="E2" t="s">
        <v>8</v>
      </c>
      <c r="F2" t="s">
        <v>4</v>
      </c>
      <c r="G2" t="s">
        <v>22</v>
      </c>
    </row>
    <row r="3" spans="1:7" x14ac:dyDescent="0.3">
      <c r="A3" t="s">
        <v>6</v>
      </c>
      <c r="B3" s="2">
        <v>0.13</v>
      </c>
      <c r="C3" s="2">
        <v>0.13</v>
      </c>
      <c r="D3" s="2">
        <v>7.0000000000000007E-2</v>
      </c>
      <c r="E3" s="2">
        <v>0.2</v>
      </c>
      <c r="F3" s="2">
        <v>0.2</v>
      </c>
      <c r="G3" s="2">
        <v>0.27</v>
      </c>
    </row>
    <row r="4" spans="1:7" x14ac:dyDescent="0.3">
      <c r="A4" t="s">
        <v>7</v>
      </c>
      <c r="B4">
        <v>18</v>
      </c>
      <c r="C4">
        <v>18</v>
      </c>
      <c r="D4" s="28">
        <v>20</v>
      </c>
      <c r="E4">
        <v>28</v>
      </c>
      <c r="F4">
        <v>16</v>
      </c>
      <c r="G4">
        <v>36</v>
      </c>
    </row>
    <row r="5" spans="1:7" x14ac:dyDescent="0.3">
      <c r="A5" t="s">
        <v>10</v>
      </c>
      <c r="B5" s="1">
        <f>100/B4</f>
        <v>5.5555555555555554</v>
      </c>
      <c r="C5" s="1">
        <f t="shared" ref="C5:G5" si="0">100/C4</f>
        <v>5.5555555555555554</v>
      </c>
      <c r="D5" s="1">
        <f t="shared" si="0"/>
        <v>5</v>
      </c>
      <c r="E5" s="1">
        <f t="shared" si="0"/>
        <v>3.5714285714285716</v>
      </c>
      <c r="F5" s="1">
        <f t="shared" si="0"/>
        <v>6.25</v>
      </c>
      <c r="G5" s="1">
        <f t="shared" si="0"/>
        <v>2.7777777777777777</v>
      </c>
    </row>
    <row r="6" spans="1:7" x14ac:dyDescent="0.3">
      <c r="A6" t="s">
        <v>12</v>
      </c>
      <c r="B6" s="3">
        <f t="shared" ref="B6:G6" si="1">B9-B10</f>
        <v>0.72222222222222143</v>
      </c>
      <c r="C6" s="3">
        <f t="shared" si="1"/>
        <v>0.72222222222222143</v>
      </c>
      <c r="D6" s="3">
        <f t="shared" si="1"/>
        <v>0.35000000000000053</v>
      </c>
      <c r="E6" s="3">
        <f t="shared" si="1"/>
        <v>0.71428571428571175</v>
      </c>
      <c r="F6" s="3">
        <f t="shared" si="1"/>
        <v>1.25</v>
      </c>
      <c r="G6" s="3">
        <f t="shared" si="1"/>
        <v>0.75</v>
      </c>
    </row>
    <row r="7" spans="1:7" x14ac:dyDescent="0.3">
      <c r="A7" t="s">
        <v>13</v>
      </c>
      <c r="B7" s="5">
        <f>B6/SUM($B$6:$G$6)</f>
        <v>0.16018306636155602</v>
      </c>
      <c r="C7" s="5">
        <f t="shared" ref="C7:G7" si="2">C6/SUM($B$6:$G$6)</f>
        <v>0.16018306636155602</v>
      </c>
      <c r="D7" s="5">
        <f t="shared" si="2"/>
        <v>7.7627178313677353E-2</v>
      </c>
      <c r="E7" s="5">
        <f t="shared" si="2"/>
        <v>0.158422812885055</v>
      </c>
      <c r="F7" s="5">
        <f t="shared" si="2"/>
        <v>0.27723992254884727</v>
      </c>
      <c r="G7" s="5">
        <f t="shared" si="2"/>
        <v>0.16634395352930836</v>
      </c>
    </row>
    <row r="8" spans="1:7" x14ac:dyDescent="0.3">
      <c r="A8" t="s">
        <v>9</v>
      </c>
    </row>
    <row r="9" spans="1:7" x14ac:dyDescent="0.3">
      <c r="A9">
        <v>1</v>
      </c>
      <c r="B9" s="3">
        <f>IF((B$4+1-$A9)*B$5&lt;=0,"",(B$4+1-$A9)*B$5*B$3)</f>
        <v>13</v>
      </c>
      <c r="C9" s="3">
        <f t="shared" ref="C9:G24" si="3">IF((C$4+1-$A9)*C$5&lt;=0,"",(C$4+1-$A9)*C$5*C$3)</f>
        <v>13</v>
      </c>
      <c r="D9" s="3">
        <f t="shared" si="3"/>
        <v>7.0000000000000009</v>
      </c>
      <c r="E9" s="3">
        <f t="shared" si="3"/>
        <v>20</v>
      </c>
      <c r="F9" s="3">
        <f t="shared" si="3"/>
        <v>20</v>
      </c>
      <c r="G9" s="3">
        <f t="shared" si="3"/>
        <v>27</v>
      </c>
    </row>
    <row r="10" spans="1:7" x14ac:dyDescent="0.3">
      <c r="A10">
        <v>2</v>
      </c>
      <c r="B10" s="3">
        <f t="shared" ref="B10:G44" si="4">IF((B$4+1-$A10)*B$5&lt;=0,"",(B$4+1-$A10)*B$5*B$3)</f>
        <v>12.277777777777779</v>
      </c>
      <c r="C10" s="3">
        <f t="shared" si="3"/>
        <v>12.277777777777779</v>
      </c>
      <c r="D10" s="3">
        <f t="shared" si="3"/>
        <v>6.65</v>
      </c>
      <c r="E10" s="3">
        <f t="shared" si="3"/>
        <v>19.285714285714288</v>
      </c>
      <c r="F10" s="3">
        <f t="shared" si="3"/>
        <v>18.75</v>
      </c>
      <c r="G10" s="3">
        <f t="shared" si="3"/>
        <v>26.25</v>
      </c>
    </row>
    <row r="11" spans="1:7" x14ac:dyDescent="0.3">
      <c r="A11">
        <v>3</v>
      </c>
      <c r="B11" s="3">
        <f t="shared" si="4"/>
        <v>11.555555555555555</v>
      </c>
      <c r="C11" s="3">
        <f t="shared" si="3"/>
        <v>11.555555555555555</v>
      </c>
      <c r="D11" s="3">
        <f t="shared" si="3"/>
        <v>6.3000000000000007</v>
      </c>
      <c r="E11" s="3">
        <f t="shared" si="3"/>
        <v>18.571428571428573</v>
      </c>
      <c r="F11" s="3">
        <f t="shared" si="3"/>
        <v>17.5</v>
      </c>
      <c r="G11" s="3">
        <f t="shared" si="3"/>
        <v>25.5</v>
      </c>
    </row>
    <row r="12" spans="1:7" x14ac:dyDescent="0.3">
      <c r="A12">
        <v>4</v>
      </c>
      <c r="B12" s="3">
        <f t="shared" si="4"/>
        <v>10.833333333333334</v>
      </c>
      <c r="C12" s="3">
        <f t="shared" si="3"/>
        <v>10.833333333333334</v>
      </c>
      <c r="D12" s="3">
        <f t="shared" si="3"/>
        <v>5.95</v>
      </c>
      <c r="E12" s="3">
        <f t="shared" si="3"/>
        <v>17.857142857142858</v>
      </c>
      <c r="F12" s="3">
        <f t="shared" si="3"/>
        <v>16.25</v>
      </c>
      <c r="G12" s="3">
        <f t="shared" si="3"/>
        <v>24.75</v>
      </c>
    </row>
    <row r="13" spans="1:7" x14ac:dyDescent="0.3">
      <c r="A13">
        <v>5</v>
      </c>
      <c r="B13" s="3">
        <f t="shared" si="4"/>
        <v>10.111111111111111</v>
      </c>
      <c r="C13" s="3">
        <f t="shared" si="3"/>
        <v>10.111111111111111</v>
      </c>
      <c r="D13" s="3">
        <f t="shared" si="3"/>
        <v>5.6000000000000005</v>
      </c>
      <c r="E13" s="3">
        <f t="shared" si="3"/>
        <v>17.142857142857146</v>
      </c>
      <c r="F13" s="3">
        <f t="shared" si="3"/>
        <v>15</v>
      </c>
      <c r="G13" s="3">
        <f t="shared" si="3"/>
        <v>24</v>
      </c>
    </row>
    <row r="14" spans="1:7" x14ac:dyDescent="0.3">
      <c r="A14">
        <v>6</v>
      </c>
      <c r="B14" s="3">
        <f t="shared" si="4"/>
        <v>9.3888888888888875</v>
      </c>
      <c r="C14" s="3">
        <f t="shared" si="3"/>
        <v>9.3888888888888875</v>
      </c>
      <c r="D14" s="3">
        <f t="shared" si="3"/>
        <v>5.2500000000000009</v>
      </c>
      <c r="E14" s="3">
        <f t="shared" si="3"/>
        <v>16.428571428571431</v>
      </c>
      <c r="F14" s="3">
        <f t="shared" si="3"/>
        <v>13.75</v>
      </c>
      <c r="G14" s="3">
        <f t="shared" si="3"/>
        <v>23.250000000000004</v>
      </c>
    </row>
    <row r="15" spans="1:7" x14ac:dyDescent="0.3">
      <c r="A15">
        <v>7</v>
      </c>
      <c r="B15" s="3">
        <f t="shared" si="4"/>
        <v>8.6666666666666661</v>
      </c>
      <c r="C15" s="3">
        <f t="shared" si="3"/>
        <v>8.6666666666666661</v>
      </c>
      <c r="D15" s="3">
        <f t="shared" si="3"/>
        <v>4.9000000000000004</v>
      </c>
      <c r="E15" s="3">
        <f t="shared" si="3"/>
        <v>15.714285714285715</v>
      </c>
      <c r="F15" s="3">
        <f t="shared" si="3"/>
        <v>12.5</v>
      </c>
      <c r="G15" s="3">
        <f t="shared" si="3"/>
        <v>22.5</v>
      </c>
    </row>
    <row r="16" spans="1:7" x14ac:dyDescent="0.3">
      <c r="A16">
        <v>8</v>
      </c>
      <c r="B16" s="3">
        <f t="shared" si="4"/>
        <v>7.9444444444444446</v>
      </c>
      <c r="C16" s="3">
        <f t="shared" si="3"/>
        <v>7.9444444444444446</v>
      </c>
      <c r="D16" s="3">
        <f t="shared" si="3"/>
        <v>4.5500000000000007</v>
      </c>
      <c r="E16" s="3">
        <f t="shared" si="3"/>
        <v>15</v>
      </c>
      <c r="F16" s="3">
        <f t="shared" si="3"/>
        <v>11.25</v>
      </c>
      <c r="G16" s="3">
        <f t="shared" si="3"/>
        <v>21.750000000000004</v>
      </c>
    </row>
    <row r="17" spans="1:7" x14ac:dyDescent="0.3">
      <c r="A17">
        <v>9</v>
      </c>
      <c r="B17" s="3">
        <f t="shared" si="4"/>
        <v>7.2222222222222223</v>
      </c>
      <c r="C17" s="3">
        <f t="shared" si="3"/>
        <v>7.2222222222222223</v>
      </c>
      <c r="D17" s="3">
        <f t="shared" si="3"/>
        <v>4.2</v>
      </c>
      <c r="E17" s="3">
        <f t="shared" si="3"/>
        <v>14.285714285714286</v>
      </c>
      <c r="F17" s="3">
        <f t="shared" si="3"/>
        <v>10</v>
      </c>
      <c r="G17" s="3">
        <f t="shared" si="3"/>
        <v>21</v>
      </c>
    </row>
    <row r="18" spans="1:7" x14ac:dyDescent="0.3">
      <c r="A18">
        <v>10</v>
      </c>
      <c r="B18" s="3">
        <f t="shared" si="4"/>
        <v>6.5</v>
      </c>
      <c r="C18" s="3">
        <f t="shared" si="3"/>
        <v>6.5</v>
      </c>
      <c r="D18" s="3">
        <f t="shared" si="3"/>
        <v>3.8500000000000005</v>
      </c>
      <c r="E18" s="3">
        <f t="shared" si="3"/>
        <v>13.571428571428573</v>
      </c>
      <c r="F18" s="3">
        <f t="shared" si="3"/>
        <v>8.75</v>
      </c>
      <c r="G18" s="3">
        <f t="shared" si="3"/>
        <v>20.25</v>
      </c>
    </row>
    <row r="19" spans="1:7" x14ac:dyDescent="0.3">
      <c r="A19">
        <v>11</v>
      </c>
      <c r="B19" s="3">
        <f t="shared" si="4"/>
        <v>5.7777777777777777</v>
      </c>
      <c r="C19" s="3">
        <f t="shared" si="3"/>
        <v>5.7777777777777777</v>
      </c>
      <c r="D19" s="3">
        <f t="shared" si="3"/>
        <v>3.5000000000000004</v>
      </c>
      <c r="E19" s="3">
        <f t="shared" si="3"/>
        <v>12.857142857142859</v>
      </c>
      <c r="F19" s="3">
        <f t="shared" si="3"/>
        <v>7.5</v>
      </c>
      <c r="G19" s="3">
        <f t="shared" si="3"/>
        <v>19.5</v>
      </c>
    </row>
    <row r="20" spans="1:7" x14ac:dyDescent="0.3">
      <c r="A20">
        <v>12</v>
      </c>
      <c r="B20" s="3">
        <f t="shared" si="4"/>
        <v>5.0555555555555554</v>
      </c>
      <c r="C20" s="3">
        <f t="shared" si="3"/>
        <v>5.0555555555555554</v>
      </c>
      <c r="D20" s="3">
        <f t="shared" si="3"/>
        <v>3.1500000000000004</v>
      </c>
      <c r="E20" s="3">
        <f t="shared" si="3"/>
        <v>12.142857142857144</v>
      </c>
      <c r="F20" s="3">
        <f t="shared" si="3"/>
        <v>6.25</v>
      </c>
      <c r="G20" s="3">
        <f t="shared" si="3"/>
        <v>18.75</v>
      </c>
    </row>
    <row r="21" spans="1:7" x14ac:dyDescent="0.3">
      <c r="A21">
        <v>13</v>
      </c>
      <c r="B21" s="3">
        <f t="shared" si="4"/>
        <v>4.333333333333333</v>
      </c>
      <c r="C21" s="3">
        <f t="shared" si="3"/>
        <v>4.333333333333333</v>
      </c>
      <c r="D21" s="3">
        <f t="shared" si="3"/>
        <v>2.8000000000000003</v>
      </c>
      <c r="E21" s="3">
        <f t="shared" si="3"/>
        <v>11.428571428571431</v>
      </c>
      <c r="F21" s="3">
        <f t="shared" si="3"/>
        <v>5</v>
      </c>
      <c r="G21" s="3">
        <f t="shared" si="3"/>
        <v>18</v>
      </c>
    </row>
    <row r="22" spans="1:7" x14ac:dyDescent="0.3">
      <c r="A22">
        <v>14</v>
      </c>
      <c r="B22" s="3">
        <f t="shared" si="4"/>
        <v>3.6111111111111112</v>
      </c>
      <c r="C22" s="3">
        <f t="shared" si="3"/>
        <v>3.6111111111111112</v>
      </c>
      <c r="D22" s="3">
        <f t="shared" si="3"/>
        <v>2.4500000000000002</v>
      </c>
      <c r="E22" s="3">
        <f t="shared" si="3"/>
        <v>10.714285714285715</v>
      </c>
      <c r="F22" s="3">
        <f t="shared" si="3"/>
        <v>3.75</v>
      </c>
      <c r="G22" s="3">
        <f t="shared" si="3"/>
        <v>17.25</v>
      </c>
    </row>
    <row r="23" spans="1:7" x14ac:dyDescent="0.3">
      <c r="A23">
        <v>15</v>
      </c>
      <c r="B23" s="3">
        <f t="shared" si="4"/>
        <v>2.8888888888888888</v>
      </c>
      <c r="C23" s="3">
        <f t="shared" si="3"/>
        <v>2.8888888888888888</v>
      </c>
      <c r="D23" s="3">
        <f t="shared" si="3"/>
        <v>2.1</v>
      </c>
      <c r="E23" s="3">
        <f t="shared" si="3"/>
        <v>10</v>
      </c>
      <c r="F23" s="3">
        <f t="shared" si="3"/>
        <v>2.5</v>
      </c>
      <c r="G23" s="3">
        <f t="shared" si="3"/>
        <v>16.5</v>
      </c>
    </row>
    <row r="24" spans="1:7" x14ac:dyDescent="0.3">
      <c r="A24">
        <v>16</v>
      </c>
      <c r="B24" s="3">
        <f t="shared" si="4"/>
        <v>2.1666666666666665</v>
      </c>
      <c r="C24" s="3">
        <f t="shared" si="3"/>
        <v>2.1666666666666665</v>
      </c>
      <c r="D24" s="3">
        <f t="shared" si="3"/>
        <v>1.7500000000000002</v>
      </c>
      <c r="E24" s="3">
        <f t="shared" si="3"/>
        <v>9.2857142857142865</v>
      </c>
      <c r="F24" s="3">
        <f t="shared" si="3"/>
        <v>1.25</v>
      </c>
      <c r="G24" s="3">
        <f t="shared" si="3"/>
        <v>15.75</v>
      </c>
    </row>
    <row r="25" spans="1:7" x14ac:dyDescent="0.3">
      <c r="A25">
        <v>17</v>
      </c>
      <c r="B25" s="3">
        <f t="shared" si="4"/>
        <v>1.4444444444444444</v>
      </c>
      <c r="C25" s="3">
        <f t="shared" si="4"/>
        <v>1.4444444444444444</v>
      </c>
      <c r="D25" s="3">
        <f t="shared" si="4"/>
        <v>1.4000000000000001</v>
      </c>
      <c r="E25" s="3">
        <f t="shared" si="4"/>
        <v>8.571428571428573</v>
      </c>
      <c r="F25" s="3" t="str">
        <f t="shared" si="4"/>
        <v/>
      </c>
      <c r="G25" s="3">
        <f t="shared" si="4"/>
        <v>15.000000000000002</v>
      </c>
    </row>
    <row r="26" spans="1:7" x14ac:dyDescent="0.3">
      <c r="A26">
        <v>18</v>
      </c>
      <c r="B26" s="3">
        <f t="shared" si="4"/>
        <v>0.72222222222222221</v>
      </c>
      <c r="C26" s="3">
        <f t="shared" si="4"/>
        <v>0.72222222222222221</v>
      </c>
      <c r="D26" s="3">
        <f t="shared" si="4"/>
        <v>1.05</v>
      </c>
      <c r="E26" s="3">
        <f t="shared" si="4"/>
        <v>7.8571428571428577</v>
      </c>
      <c r="F26" s="3" t="str">
        <f t="shared" si="4"/>
        <v/>
      </c>
      <c r="G26" s="3">
        <f t="shared" si="4"/>
        <v>14.250000000000002</v>
      </c>
    </row>
    <row r="27" spans="1:7" x14ac:dyDescent="0.3">
      <c r="A27">
        <v>19</v>
      </c>
      <c r="B27" s="3" t="str">
        <f t="shared" si="4"/>
        <v/>
      </c>
      <c r="C27" s="3" t="str">
        <f t="shared" si="4"/>
        <v/>
      </c>
      <c r="D27" s="3">
        <f t="shared" si="4"/>
        <v>0.70000000000000007</v>
      </c>
      <c r="E27" s="3">
        <f t="shared" si="4"/>
        <v>7.1428571428571432</v>
      </c>
      <c r="F27" s="3" t="str">
        <f t="shared" si="4"/>
        <v/>
      </c>
      <c r="G27" s="3">
        <f t="shared" si="4"/>
        <v>13.5</v>
      </c>
    </row>
    <row r="28" spans="1:7" x14ac:dyDescent="0.3">
      <c r="A28">
        <v>20</v>
      </c>
      <c r="B28" s="3" t="str">
        <f t="shared" si="4"/>
        <v/>
      </c>
      <c r="C28" s="3" t="str">
        <f t="shared" si="4"/>
        <v/>
      </c>
      <c r="D28" s="3">
        <f t="shared" si="4"/>
        <v>0.35000000000000003</v>
      </c>
      <c r="E28" s="3">
        <f t="shared" si="4"/>
        <v>6.4285714285714297</v>
      </c>
      <c r="F28" s="3" t="str">
        <f t="shared" si="4"/>
        <v/>
      </c>
      <c r="G28" s="3">
        <f t="shared" si="4"/>
        <v>12.75</v>
      </c>
    </row>
    <row r="29" spans="1:7" x14ac:dyDescent="0.3">
      <c r="A29">
        <v>21</v>
      </c>
      <c r="B29" s="3" t="str">
        <f t="shared" si="4"/>
        <v/>
      </c>
      <c r="C29" s="3" t="str">
        <f t="shared" si="4"/>
        <v/>
      </c>
      <c r="D29" s="3" t="str">
        <f t="shared" si="4"/>
        <v/>
      </c>
      <c r="E29" s="3">
        <f t="shared" si="4"/>
        <v>5.7142857142857153</v>
      </c>
      <c r="F29" s="3" t="str">
        <f t="shared" si="4"/>
        <v/>
      </c>
      <c r="G29" s="3">
        <f t="shared" si="4"/>
        <v>12</v>
      </c>
    </row>
    <row r="30" spans="1:7" x14ac:dyDescent="0.3">
      <c r="A30">
        <v>22</v>
      </c>
      <c r="B30" s="3" t="str">
        <f t="shared" si="4"/>
        <v/>
      </c>
      <c r="C30" s="3" t="str">
        <f t="shared" si="4"/>
        <v/>
      </c>
      <c r="D30" s="3" t="str">
        <f t="shared" si="4"/>
        <v/>
      </c>
      <c r="E30" s="3">
        <f t="shared" si="4"/>
        <v>5</v>
      </c>
      <c r="F30" s="3" t="str">
        <f t="shared" si="4"/>
        <v/>
      </c>
      <c r="G30" s="3">
        <f t="shared" si="4"/>
        <v>11.25</v>
      </c>
    </row>
    <row r="31" spans="1:7" x14ac:dyDescent="0.3">
      <c r="A31">
        <v>23</v>
      </c>
      <c r="B31" s="3" t="str">
        <f t="shared" si="4"/>
        <v/>
      </c>
      <c r="C31" s="3" t="str">
        <f t="shared" si="4"/>
        <v/>
      </c>
      <c r="D31" s="3" t="str">
        <f t="shared" si="4"/>
        <v/>
      </c>
      <c r="E31" s="3">
        <f t="shared" si="4"/>
        <v>4.2857142857142865</v>
      </c>
      <c r="F31" s="3" t="str">
        <f t="shared" si="4"/>
        <v/>
      </c>
      <c r="G31" s="3">
        <f t="shared" si="4"/>
        <v>10.5</v>
      </c>
    </row>
    <row r="32" spans="1:7" x14ac:dyDescent="0.3">
      <c r="A32">
        <v>24</v>
      </c>
      <c r="B32" s="3" t="str">
        <f t="shared" si="4"/>
        <v/>
      </c>
      <c r="C32" s="3" t="str">
        <f t="shared" si="4"/>
        <v/>
      </c>
      <c r="D32" s="3" t="str">
        <f t="shared" si="4"/>
        <v/>
      </c>
      <c r="E32" s="3">
        <f t="shared" si="4"/>
        <v>3.5714285714285716</v>
      </c>
      <c r="F32" s="3" t="str">
        <f t="shared" si="4"/>
        <v/>
      </c>
      <c r="G32" s="3">
        <f t="shared" si="4"/>
        <v>9.75</v>
      </c>
    </row>
    <row r="33" spans="1:7" x14ac:dyDescent="0.3">
      <c r="A33">
        <v>25</v>
      </c>
      <c r="B33" s="3" t="str">
        <f t="shared" si="4"/>
        <v/>
      </c>
      <c r="C33" s="3" t="str">
        <f t="shared" si="4"/>
        <v/>
      </c>
      <c r="D33" s="3" t="str">
        <f t="shared" si="4"/>
        <v/>
      </c>
      <c r="E33" s="3">
        <f t="shared" si="4"/>
        <v>2.8571428571428577</v>
      </c>
      <c r="F33" s="3" t="str">
        <f t="shared" si="4"/>
        <v/>
      </c>
      <c r="G33" s="3">
        <f t="shared" si="4"/>
        <v>9</v>
      </c>
    </row>
    <row r="34" spans="1:7" x14ac:dyDescent="0.3">
      <c r="A34">
        <v>26</v>
      </c>
      <c r="B34" s="3" t="str">
        <f t="shared" si="4"/>
        <v/>
      </c>
      <c r="C34" s="3" t="str">
        <f t="shared" si="4"/>
        <v/>
      </c>
      <c r="D34" s="3" t="str">
        <f t="shared" si="4"/>
        <v/>
      </c>
      <c r="E34" s="3">
        <f t="shared" si="4"/>
        <v>2.1428571428571432</v>
      </c>
      <c r="F34" s="3" t="str">
        <f t="shared" si="4"/>
        <v/>
      </c>
      <c r="G34" s="3">
        <f t="shared" si="4"/>
        <v>8.25</v>
      </c>
    </row>
    <row r="35" spans="1:7" x14ac:dyDescent="0.3">
      <c r="A35">
        <v>27</v>
      </c>
      <c r="B35" s="3" t="str">
        <f t="shared" si="4"/>
        <v/>
      </c>
      <c r="C35" s="3" t="str">
        <f t="shared" si="4"/>
        <v/>
      </c>
      <c r="D35" s="3" t="str">
        <f t="shared" si="4"/>
        <v/>
      </c>
      <c r="E35" s="3">
        <f t="shared" si="4"/>
        <v>1.4285714285714288</v>
      </c>
      <c r="F35" s="3" t="str">
        <f t="shared" si="4"/>
        <v/>
      </c>
      <c r="G35" s="3">
        <f t="shared" si="4"/>
        <v>7.5000000000000009</v>
      </c>
    </row>
    <row r="36" spans="1:7" x14ac:dyDescent="0.3">
      <c r="A36">
        <v>28</v>
      </c>
      <c r="B36" s="3" t="str">
        <f t="shared" si="4"/>
        <v/>
      </c>
      <c r="C36" s="3" t="str">
        <f t="shared" si="4"/>
        <v/>
      </c>
      <c r="D36" s="3" t="str">
        <f t="shared" si="4"/>
        <v/>
      </c>
      <c r="E36" s="3">
        <f t="shared" si="4"/>
        <v>0.71428571428571441</v>
      </c>
      <c r="F36" s="3" t="str">
        <f t="shared" si="4"/>
        <v/>
      </c>
      <c r="G36" s="3">
        <f t="shared" si="4"/>
        <v>6.75</v>
      </c>
    </row>
    <row r="37" spans="1:7" x14ac:dyDescent="0.3">
      <c r="A37">
        <v>29</v>
      </c>
      <c r="B37" s="3" t="str">
        <f t="shared" si="4"/>
        <v/>
      </c>
      <c r="C37" s="3" t="str">
        <f t="shared" si="4"/>
        <v/>
      </c>
      <c r="D37" s="3" t="str">
        <f t="shared" si="4"/>
        <v/>
      </c>
      <c r="E37" s="3" t="str">
        <f t="shared" si="4"/>
        <v/>
      </c>
      <c r="F37" s="3" t="str">
        <f t="shared" si="4"/>
        <v/>
      </c>
      <c r="G37" s="3">
        <f t="shared" si="4"/>
        <v>6</v>
      </c>
    </row>
    <row r="38" spans="1:7" x14ac:dyDescent="0.3">
      <c r="A38">
        <v>30</v>
      </c>
      <c r="B38" s="3" t="str">
        <f t="shared" si="4"/>
        <v/>
      </c>
      <c r="C38" s="3" t="str">
        <f t="shared" si="4"/>
        <v/>
      </c>
      <c r="D38" s="3" t="str">
        <f t="shared" si="4"/>
        <v/>
      </c>
      <c r="E38" s="3" t="str">
        <f t="shared" si="4"/>
        <v/>
      </c>
      <c r="F38" s="3" t="str">
        <f t="shared" si="4"/>
        <v/>
      </c>
      <c r="G38" s="3">
        <f t="shared" si="4"/>
        <v>5.25</v>
      </c>
    </row>
    <row r="39" spans="1:7" x14ac:dyDescent="0.3">
      <c r="A39">
        <v>31</v>
      </c>
      <c r="B39" s="3" t="str">
        <f t="shared" si="4"/>
        <v/>
      </c>
      <c r="C39" s="3" t="str">
        <f t="shared" si="4"/>
        <v/>
      </c>
      <c r="D39" s="3" t="str">
        <f t="shared" si="4"/>
        <v/>
      </c>
      <c r="E39" s="3" t="str">
        <f t="shared" si="4"/>
        <v/>
      </c>
      <c r="F39" s="3" t="str">
        <f t="shared" si="4"/>
        <v/>
      </c>
      <c r="G39" s="3">
        <f t="shared" si="4"/>
        <v>4.5</v>
      </c>
    </row>
    <row r="40" spans="1:7" x14ac:dyDescent="0.3">
      <c r="A40">
        <v>32</v>
      </c>
      <c r="B40" s="3" t="str">
        <f t="shared" si="4"/>
        <v/>
      </c>
      <c r="C40" s="3" t="str">
        <f t="shared" si="4"/>
        <v/>
      </c>
      <c r="D40" s="3" t="str">
        <f t="shared" si="4"/>
        <v/>
      </c>
      <c r="E40" s="3" t="str">
        <f t="shared" si="4"/>
        <v/>
      </c>
      <c r="F40" s="3" t="str">
        <f t="shared" si="4"/>
        <v/>
      </c>
      <c r="G40" s="3">
        <f t="shared" si="4"/>
        <v>3.7500000000000004</v>
      </c>
    </row>
    <row r="41" spans="1:7" x14ac:dyDescent="0.3">
      <c r="A41">
        <v>33</v>
      </c>
      <c r="B41" s="3" t="str">
        <f t="shared" si="4"/>
        <v/>
      </c>
      <c r="C41" s="3" t="str">
        <f t="shared" si="4"/>
        <v/>
      </c>
      <c r="D41" s="3" t="str">
        <f t="shared" si="4"/>
        <v/>
      </c>
      <c r="E41" s="3" t="str">
        <f t="shared" si="4"/>
        <v/>
      </c>
      <c r="F41" s="3" t="str">
        <f t="shared" si="4"/>
        <v/>
      </c>
      <c r="G41" s="3">
        <f t="shared" si="4"/>
        <v>3</v>
      </c>
    </row>
    <row r="42" spans="1:7" x14ac:dyDescent="0.3">
      <c r="A42">
        <v>34</v>
      </c>
      <c r="B42" s="3" t="str">
        <f t="shared" si="4"/>
        <v/>
      </c>
      <c r="C42" s="3" t="str">
        <f t="shared" si="4"/>
        <v/>
      </c>
      <c r="D42" s="3" t="str">
        <f t="shared" si="4"/>
        <v/>
      </c>
      <c r="E42" s="3" t="str">
        <f t="shared" si="4"/>
        <v/>
      </c>
      <c r="F42" s="3" t="str">
        <f t="shared" si="4"/>
        <v/>
      </c>
      <c r="G42" s="3">
        <f t="shared" si="4"/>
        <v>2.25</v>
      </c>
    </row>
    <row r="43" spans="1:7" x14ac:dyDescent="0.3">
      <c r="A43">
        <v>35</v>
      </c>
      <c r="B43" s="3" t="str">
        <f t="shared" si="4"/>
        <v/>
      </c>
      <c r="C43" s="3" t="str">
        <f t="shared" si="4"/>
        <v/>
      </c>
      <c r="D43" s="3" t="str">
        <f t="shared" si="4"/>
        <v/>
      </c>
      <c r="E43" s="3" t="str">
        <f t="shared" si="4"/>
        <v/>
      </c>
      <c r="F43" s="3" t="str">
        <f t="shared" si="4"/>
        <v/>
      </c>
      <c r="G43" s="3">
        <f t="shared" si="4"/>
        <v>1.5</v>
      </c>
    </row>
    <row r="44" spans="1:7" x14ac:dyDescent="0.3">
      <c r="A44">
        <v>36</v>
      </c>
      <c r="B44" s="3" t="str">
        <f t="shared" si="4"/>
        <v/>
      </c>
      <c r="C44" s="3" t="str">
        <f t="shared" si="4"/>
        <v/>
      </c>
      <c r="D44" s="3" t="str">
        <f t="shared" si="4"/>
        <v/>
      </c>
      <c r="E44" s="3" t="str">
        <f t="shared" si="4"/>
        <v/>
      </c>
      <c r="F44" s="3" t="str">
        <f t="shared" si="4"/>
        <v/>
      </c>
      <c r="G44" s="3">
        <f t="shared" si="4"/>
        <v>0.75</v>
      </c>
    </row>
    <row r="45" spans="1:7" x14ac:dyDescent="0.3">
      <c r="B45" s="3"/>
      <c r="C45" s="3"/>
      <c r="D45" s="3"/>
      <c r="E45" s="3"/>
      <c r="F45" s="3"/>
      <c r="G4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system</vt:lpstr>
      <vt:lpstr>Proposed system</vt:lpstr>
      <vt:lpstr>Hypothetical 2x MR</vt:lpstr>
    </vt:vector>
  </TitlesOfParts>
  <Company>Bain &amp;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Leonard</dc:creator>
  <cp:lastModifiedBy>Danielle</cp:lastModifiedBy>
  <dcterms:created xsi:type="dcterms:W3CDTF">2015-06-05T15:32:59Z</dcterms:created>
  <dcterms:modified xsi:type="dcterms:W3CDTF">2015-12-30T16:10:53Z</dcterms:modified>
</cp:coreProperties>
</file>